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05" windowWidth="23475" windowHeight="9225" activeTab="3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_FilterDatabase" localSheetId="4" hidden="1">'5'!$A$4:$R$87</definedName>
    <definedName name="_GoBack" localSheetId="4">'5'!$I$21</definedName>
    <definedName name="OLE_LINK2" localSheetId="1">'2'!#REF!</definedName>
    <definedName name="_xlnm.Print_Area" localSheetId="0">'1'!$A$1:$Q$67</definedName>
    <definedName name="_xlnm.Print_Area" localSheetId="1">'2'!$A$1:$T$85</definedName>
    <definedName name="_xlnm.Print_Area" localSheetId="2">'3'!$A$1:$Q$112</definedName>
    <definedName name="_xlnm.Print_Area" localSheetId="3">'4'!$A$1:$U$56</definedName>
    <definedName name="_xlnm.Print_Area" localSheetId="4">'5'!$B$1:$Q$89</definedName>
    <definedName name="_xlnm.Print_Titles" localSheetId="3">'4'!$A:$T,'4'!$5:$7</definedName>
  </definedNames>
  <calcPr calcId="125725"/>
</workbook>
</file>

<file path=xl/calcChain.xml><?xml version="1.0" encoding="utf-8"?>
<calcChain xmlns="http://schemas.openxmlformats.org/spreadsheetml/2006/main">
  <c r="P89" i="5"/>
  <c r="H89"/>
  <c r="G89"/>
  <c r="G67"/>
  <c r="E6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H56" i="4"/>
  <c r="G56"/>
  <c r="F56"/>
  <c r="D56"/>
  <c r="H53"/>
  <c r="G53"/>
  <c r="F53"/>
  <c r="D53"/>
  <c r="H50"/>
  <c r="G50"/>
  <c r="F50"/>
  <c r="D50"/>
  <c r="G46"/>
  <c r="F46"/>
  <c r="D46"/>
  <c r="H41"/>
  <c r="G41"/>
  <c r="F41"/>
  <c r="D41"/>
  <c r="H32"/>
  <c r="G32"/>
  <c r="F32"/>
  <c r="D32"/>
  <c r="H23"/>
  <c r="G23"/>
  <c r="F23"/>
  <c r="D23"/>
  <c r="H18"/>
  <c r="G18"/>
  <c r="F18"/>
  <c r="D18"/>
  <c r="H14"/>
  <c r="G14"/>
  <c r="F14"/>
  <c r="D14"/>
  <c r="H11"/>
  <c r="G11"/>
  <c r="F11"/>
  <c r="D11"/>
  <c r="G111" i="3" l="1"/>
  <c r="F111"/>
  <c r="D111"/>
  <c r="G106"/>
  <c r="F106"/>
  <c r="D106"/>
  <c r="G99"/>
  <c r="F99"/>
  <c r="D99"/>
  <c r="G92"/>
  <c r="F92"/>
  <c r="D92"/>
  <c r="G88"/>
  <c r="F88"/>
  <c r="D88"/>
  <c r="G81"/>
  <c r="F81"/>
  <c r="D81"/>
  <c r="G76"/>
  <c r="F76"/>
  <c r="D76"/>
  <c r="G72"/>
  <c r="F72"/>
  <c r="D72"/>
  <c r="G50"/>
  <c r="F50"/>
  <c r="D50"/>
  <c r="P47"/>
  <c r="G47"/>
  <c r="G43"/>
  <c r="F43"/>
  <c r="D43"/>
  <c r="G15"/>
  <c r="F15"/>
  <c r="D15"/>
  <c r="G14"/>
  <c r="G12"/>
  <c r="F12"/>
  <c r="D12"/>
  <c r="G9"/>
  <c r="F9"/>
  <c r="D9"/>
  <c r="G84" i="2" l="1"/>
  <c r="F84"/>
  <c r="D84"/>
  <c r="G79"/>
  <c r="F79"/>
  <c r="D79"/>
  <c r="G75"/>
  <c r="F75"/>
  <c r="D75"/>
  <c r="G71"/>
  <c r="F71"/>
  <c r="D71"/>
  <c r="G67"/>
  <c r="F67"/>
  <c r="D67"/>
  <c r="V42"/>
  <c r="V40"/>
  <c r="G33"/>
  <c r="F33"/>
  <c r="D33"/>
  <c r="G13"/>
  <c r="F13"/>
  <c r="D13"/>
  <c r="G10"/>
  <c r="F10"/>
  <c r="D10"/>
  <c r="F66" i="1" l="1"/>
  <c r="D66"/>
  <c r="G61"/>
  <c r="G66" s="1"/>
  <c r="A50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49"/>
  <c r="A48"/>
  <c r="G45"/>
  <c r="F45"/>
  <c r="D45"/>
  <c r="G37"/>
  <c r="F37"/>
  <c r="D37"/>
  <c r="G28"/>
  <c r="F28"/>
  <c r="D28"/>
  <c r="G24"/>
  <c r="F24"/>
  <c r="D24"/>
  <c r="G21"/>
  <c r="F21"/>
  <c r="D21"/>
  <c r="G18"/>
  <c r="F18"/>
  <c r="D18"/>
  <c r="G15"/>
  <c r="F15"/>
  <c r="D15"/>
  <c r="G11"/>
  <c r="F11"/>
  <c r="D11"/>
  <c r="G8"/>
  <c r="F8"/>
  <c r="D8"/>
</calcChain>
</file>

<file path=xl/sharedStrings.xml><?xml version="1.0" encoding="utf-8"?>
<sst xmlns="http://schemas.openxmlformats.org/spreadsheetml/2006/main" count="3052" uniqueCount="890">
  <si>
    <t>REKAP PENGADAAN BARANG/JASA TAHUN 2022</t>
  </si>
  <si>
    <t>BULAN JANUARI-DESEMBER 2022</t>
  </si>
  <si>
    <t>No</t>
  </si>
  <si>
    <t>Nama Pekerjaan</t>
  </si>
  <si>
    <t>MAK</t>
  </si>
  <si>
    <t>Pagu Anggaran</t>
  </si>
  <si>
    <t>Jenis Pekerjaan</t>
  </si>
  <si>
    <t>Pagu Paket</t>
  </si>
  <si>
    <t>Realisasi/Kontrak</t>
  </si>
  <si>
    <t>Nomor Kontrak/Invoice</t>
  </si>
  <si>
    <t>Addendum I SP</t>
  </si>
  <si>
    <t>Pelaksanaan Kegiatan</t>
  </si>
  <si>
    <t>Realisasi</t>
  </si>
  <si>
    <t>Proses Pengadaan (Bulan)</t>
  </si>
  <si>
    <t>Tanda Tangan Kontrak                   (Bulan)</t>
  </si>
  <si>
    <t>Tanggal Addendum I SP</t>
  </si>
  <si>
    <t>Pelaksanaan                   (Bulan)</t>
  </si>
  <si>
    <t>Serah Terima (PHO)             (Bulan)</t>
  </si>
  <si>
    <t>Status</t>
  </si>
  <si>
    <t>4471.DBA.001.060.G.525119</t>
  </si>
  <si>
    <t>JML</t>
  </si>
  <si>
    <t>Satuan</t>
  </si>
  <si>
    <t>Berlangganan Turnitin Tahun 2022 (UPT.Perpustakaan), Penyedia: CV. ARTHA BOOK CEMERLANG</t>
  </si>
  <si>
    <t>Jasa Lainnya</t>
  </si>
  <si>
    <t>04.XII/UN14.8/PL/SPK/NONKONS/2022</t>
  </si>
  <si>
    <t>-</t>
  </si>
  <si>
    <t>Desember 2021</t>
  </si>
  <si>
    <t>31 Desember 2021</t>
  </si>
  <si>
    <t>Selesai</t>
  </si>
  <si>
    <t>Paket</t>
  </si>
  <si>
    <t>SUB TOTAL A</t>
  </si>
  <si>
    <t>4471.DBA.003.053.D.525119</t>
  </si>
  <si>
    <t>Audit Eksternal KAP, Penyedia: KAP Wisnu Karsono Soewito &amp; Rekan</t>
  </si>
  <si>
    <t>08.I/UN14.8/PL/SPK/NONKONS/2022</t>
  </si>
  <si>
    <t>Februari 2022</t>
  </si>
  <si>
    <t>25 April 2022</t>
  </si>
  <si>
    <t>SUB TOTAL B</t>
  </si>
  <si>
    <t>4471.DBA.001.060.I.537115</t>
  </si>
  <si>
    <t>Pengadaan Buku Pustaka (UPT.Perpustakaan), Penyedia: UD. Brata Fancy Media</t>
  </si>
  <si>
    <t>01.III/UN14.8/PL/SPK/NONKONS/2022</t>
  </si>
  <si>
    <t>15 Maret 2022</t>
  </si>
  <si>
    <t>April 2022</t>
  </si>
  <si>
    <t>14 September 2022</t>
  </si>
  <si>
    <t>Eksemplar</t>
  </si>
  <si>
    <t>Pengadaan Buku-Buku Pustaka (FK), Penyedia: CV. Artha Book Cemerlang</t>
  </si>
  <si>
    <t>01.VIII/UN14.8/PL/SPK/NONKONS/2022</t>
  </si>
  <si>
    <t>3 Oktober 2022</t>
  </si>
  <si>
    <t>20 Oktober 2022</t>
  </si>
  <si>
    <t>Oktober 2022</t>
  </si>
  <si>
    <t>2 November 2022</t>
  </si>
  <si>
    <t>SUB TOTAL C</t>
  </si>
  <si>
    <t>4471.DBA.001.060.I.525115</t>
  </si>
  <si>
    <t>Berlangganan E-Book (UPT.Perpustakaan), Penyedia: CV. Media Buana</t>
  </si>
  <si>
    <t>28.X/UN14.8/PL/SPK/NONKONS/2022</t>
  </si>
  <si>
    <t>31 Oktober 2022</t>
  </si>
  <si>
    <t>24 November 2022</t>
  </si>
  <si>
    <t>November 2022</t>
  </si>
  <si>
    <t>SUB TOTAL D</t>
  </si>
  <si>
    <t>4471.DBA.001.060.I.525119</t>
  </si>
  <si>
    <t>Berlangganan E-Book dan E-Journal (UPT.Perpustakaan), Penyedia: PT. Indoakses Info Dunia</t>
  </si>
  <si>
    <t>27.X/UN14.8/PL/SPK/NONKONS/2022</t>
  </si>
  <si>
    <t>SUB TOTAL E</t>
  </si>
  <si>
    <t>4471.CAA.001.051.B.525112</t>
  </si>
  <si>
    <t>Alat Laboratorium (KP), Penyedia: PT. Krisbow Indonesia</t>
  </si>
  <si>
    <t>Barang</t>
  </si>
  <si>
    <r>
      <rPr>
        <u/>
        <sz val="11"/>
        <rFont val="Times New Roman"/>
        <family val="1"/>
      </rPr>
      <t>03.XII/UN14.8/PL/SP/NONKONS/2022</t>
    </r>
    <r>
      <rPr>
        <sz val="11"/>
        <rFont val="Times New Roman"/>
        <family val="1"/>
      </rPr>
      <t xml:space="preserve"> P00-P2212-2285994</t>
    </r>
  </si>
  <si>
    <t>6 Desember 2022</t>
  </si>
  <si>
    <t>21 September 2022</t>
  </si>
  <si>
    <t>September 2022</t>
  </si>
  <si>
    <t>26 September 2022</t>
  </si>
  <si>
    <t>Unit</t>
  </si>
  <si>
    <t>SUB TOTAL F</t>
  </si>
  <si>
    <t>4471.CAA.001.051.C.525112</t>
  </si>
  <si>
    <t>Peralatan Pendukung Pembelajaran (KP), Penyedia: PT. Surya Sakti Teknologi Indonesia</t>
  </si>
  <si>
    <r>
      <rPr>
        <u/>
        <sz val="11"/>
        <rFont val="Times New Roman"/>
        <family val="1"/>
      </rPr>
      <t>025.VIII/UN14.8/PL/SP/NONKONS/2022</t>
    </r>
    <r>
      <rPr>
        <sz val="11"/>
        <rFont val="Times New Roman"/>
        <family val="1"/>
      </rPr>
      <t xml:space="preserve"> PEP-P2209-1491291</t>
    </r>
  </si>
  <si>
    <t>13 September 2022</t>
  </si>
  <si>
    <t>4471.CAA.001.051.C.537112</t>
  </si>
  <si>
    <t>Modal</t>
  </si>
  <si>
    <r>
      <rPr>
        <u/>
        <sz val="11"/>
        <rFont val="Times New Roman"/>
        <family val="1"/>
      </rPr>
      <t>003.VI/UN14.8/PL/SP/NONKONS/2022</t>
    </r>
    <r>
      <rPr>
        <sz val="11"/>
        <rFont val="Times New Roman"/>
        <family val="1"/>
      </rPr>
      <t xml:space="preserve"> PEP-P2206-873560</t>
    </r>
  </si>
  <si>
    <t>3 Juni 2022</t>
  </si>
  <si>
    <t>30 Juni 2022</t>
  </si>
  <si>
    <t>Juni 2022</t>
  </si>
  <si>
    <t>8 Juli 2022</t>
  </si>
  <si>
    <t>Peralatan Pendukung Pembelajaran (KP), Penyedia: CV. Amukti Bumi</t>
  </si>
  <si>
    <r>
      <rPr>
        <u/>
        <sz val="11"/>
        <rFont val="Times New Roman"/>
        <family val="1"/>
      </rPr>
      <t>033.VII/UN14.8/PL/SP/NONKONS/2022</t>
    </r>
    <r>
      <rPr>
        <sz val="11"/>
        <rFont val="Times New Roman"/>
        <family val="1"/>
      </rPr>
      <t xml:space="preserve"> BM-INVOICE/07/2022/gd934n</t>
    </r>
  </si>
  <si>
    <t>12 Juli 2022</t>
  </si>
  <si>
    <t>Juli 2022</t>
  </si>
  <si>
    <t>3 Agustus 2022</t>
  </si>
  <si>
    <t>Peralatan Pendukung Pembelajaran (KP), Penyedia: CV. N&amp;B Nett Access</t>
  </si>
  <si>
    <r>
      <rPr>
        <u/>
        <sz val="11"/>
        <rFont val="Times New Roman"/>
        <family val="1"/>
      </rPr>
      <t>030.XI/UN14.8/PL/SP/NONKONS/2022</t>
    </r>
    <r>
      <rPr>
        <sz val="11"/>
        <rFont val="Times New Roman"/>
        <family val="1"/>
      </rPr>
      <t xml:space="preserve"> BM-INVOICE/11/2022/nvjlvn</t>
    </r>
  </si>
  <si>
    <t>28 November 2022</t>
  </si>
  <si>
    <t>Peralatan Pendukung Pembelajaran (KP), Penyedia: CV. Sembe Dewata</t>
  </si>
  <si>
    <r>
      <rPr>
        <u/>
        <sz val="11"/>
        <rFont val="Times New Roman"/>
        <family val="1"/>
      </rPr>
      <t>031.XI/UN14.8/PL/SP/NONKONS/2022</t>
    </r>
    <r>
      <rPr>
        <sz val="11"/>
        <rFont val="Times New Roman"/>
        <family val="1"/>
      </rPr>
      <t xml:space="preserve"> BM-INVOICE/11/2022/nwj85m</t>
    </r>
  </si>
  <si>
    <t>Peralatan Pendukung Pembelajaran (KP), Penyedia: PT. Airmas Smart Solution</t>
  </si>
  <si>
    <r>
      <rPr>
        <u/>
        <sz val="11"/>
        <rFont val="Times New Roman"/>
        <family val="1"/>
      </rPr>
      <t>040.XI/UN14.8/PL/SP/NONKONS/2022</t>
    </r>
    <r>
      <rPr>
        <sz val="11"/>
        <rFont val="Times New Roman"/>
        <family val="1"/>
      </rPr>
      <t xml:space="preserve"> PEP-P2211-2200591</t>
    </r>
  </si>
  <si>
    <t>29 November 2022</t>
  </si>
  <si>
    <t>1 Desember 2022</t>
  </si>
  <si>
    <t>Desember 2022</t>
  </si>
  <si>
    <t>SUB TOTAL G</t>
  </si>
  <si>
    <t>4471.CAA.002.051.B.525112</t>
  </si>
  <si>
    <t xml:space="preserve">Sarana Gedung Perkantoran (KP), Penyedia : PT. CAHAYA MURNI CEMERLANG </t>
  </si>
  <si>
    <r>
      <rPr>
        <u/>
        <sz val="11"/>
        <rFont val="Times New Roman"/>
        <family val="1"/>
      </rPr>
      <t>095.II/UN14.8/PL/SP/NONKONS/2022</t>
    </r>
    <r>
      <rPr>
        <sz val="11"/>
        <rFont val="Times New Roman"/>
        <family val="1"/>
      </rPr>
      <t xml:space="preserve"> AK1-P2202-346864</t>
    </r>
  </si>
  <si>
    <t>21 Februari 2022</t>
  </si>
  <si>
    <t>8 Maret 2022</t>
  </si>
  <si>
    <t>Sarana Gedung Perkantoran (KP), Penyedia : PT. KIMIA FARMA TRADING &amp; DISTRIBUTION CABANG DENPASAR</t>
  </si>
  <si>
    <r>
      <rPr>
        <u/>
        <sz val="11"/>
        <rFont val="Times New Roman"/>
        <family val="1"/>
      </rPr>
      <t>096.II/UN14.8/PL/SP/NONKONS/2022</t>
    </r>
    <r>
      <rPr>
        <sz val="11"/>
        <rFont val="Times New Roman"/>
        <family val="1"/>
      </rPr>
      <t xml:space="preserve"> AK1-P2202-346908</t>
    </r>
  </si>
  <si>
    <t>31 Maret 2022</t>
  </si>
  <si>
    <t>Sarana Gedung Perkantoran (KP), Penyedia : PT. Sani Tiara Prima</t>
  </si>
  <si>
    <r>
      <rPr>
        <u/>
        <sz val="11"/>
        <rFont val="Times New Roman"/>
        <family val="1"/>
      </rPr>
      <t>107.II/UN14.8/PL/SP/NONKONS/2022</t>
    </r>
    <r>
      <rPr>
        <sz val="11"/>
        <rFont val="Times New Roman"/>
        <family val="1"/>
      </rPr>
      <t xml:space="preserve"> AK1-P2202-354720</t>
    </r>
  </si>
  <si>
    <t>Maret 2022</t>
  </si>
  <si>
    <t>7 Maret 2022</t>
  </si>
  <si>
    <t>Sarana Gedung Perkantoran (KP), Penyedia : PT. Airmas Nusa Devata</t>
  </si>
  <si>
    <r>
      <rPr>
        <u/>
        <sz val="11"/>
        <rFont val="Times New Roman"/>
        <family val="1"/>
      </rPr>
      <t>157.II/UN14.8/PL/SP/NONKONS/2022</t>
    </r>
    <r>
      <rPr>
        <sz val="11"/>
        <rFont val="Times New Roman"/>
        <family val="1"/>
      </rPr>
      <t xml:space="preserve"> PEP-P2202-370146</t>
    </r>
  </si>
  <si>
    <t>24 Februari 2022</t>
  </si>
  <si>
    <t>17 Maret 2022</t>
  </si>
  <si>
    <t>Sarana Gedung Perkantoran (KP), Penyedia : CV. Arindah</t>
  </si>
  <si>
    <r>
      <rPr>
        <u/>
        <sz val="11"/>
        <rFont val="Times New Roman"/>
        <family val="1"/>
      </rPr>
      <t>034.VI/UN14.8/PL/SP/NONKONS/2022</t>
    </r>
    <r>
      <rPr>
        <sz val="11"/>
        <rFont val="Times New Roman"/>
        <family val="1"/>
      </rPr>
      <t xml:space="preserve"> BM-INVOICE/06/2022/nvzlog</t>
    </r>
  </si>
  <si>
    <t>2 Juni 2022</t>
  </si>
  <si>
    <t>Sarana Gedung Perkantoran (KP), Penyedia : CV. Buana Kosa</t>
  </si>
  <si>
    <r>
      <rPr>
        <u/>
        <sz val="11"/>
        <rFont val="Times New Roman"/>
        <family val="1"/>
      </rPr>
      <t>028.XI/UN14.8/PL/SP/NONKONS/2022</t>
    </r>
    <r>
      <rPr>
        <sz val="11"/>
        <rFont val="Times New Roman"/>
        <family val="1"/>
      </rPr>
      <t xml:space="preserve"> BM-INVOICE/11/2022/nyj6wn</t>
    </r>
  </si>
  <si>
    <t>23 November 2022</t>
  </si>
  <si>
    <t>30 November 2022</t>
  </si>
  <si>
    <t>SUB TOTAL H</t>
  </si>
  <si>
    <t>4471.CAA.002.051.B.537112</t>
  </si>
  <si>
    <r>
      <rPr>
        <u/>
        <sz val="11"/>
        <rFont val="Times New Roman"/>
        <family val="1"/>
      </rPr>
      <t>012.III/UN14.8/PL/SP/NONKONS/2022</t>
    </r>
    <r>
      <rPr>
        <sz val="11"/>
        <rFont val="Times New Roman"/>
        <family val="1"/>
      </rPr>
      <t xml:space="preserve"> AK1-P2203-453761</t>
    </r>
  </si>
  <si>
    <t>16 Maret 2022</t>
  </si>
  <si>
    <t>23 Maret 2022</t>
  </si>
  <si>
    <t xml:space="preserve"> Maret 2022</t>
  </si>
  <si>
    <r>
      <rPr>
        <u/>
        <sz val="11"/>
        <rFont val="Times New Roman"/>
        <family val="1"/>
      </rPr>
      <t>013.III/UN14.8/PL/SP/NONKONS/2022</t>
    </r>
    <r>
      <rPr>
        <sz val="11"/>
        <rFont val="Times New Roman"/>
        <family val="1"/>
      </rPr>
      <t xml:space="preserve"> PEP-P2203-453676</t>
    </r>
  </si>
  <si>
    <t>Sarana Gedung Perkantoran (KP), Penyedia : CV. Anugrah Pratama</t>
  </si>
  <si>
    <r>
      <rPr>
        <u/>
        <sz val="11"/>
        <rFont val="Times New Roman"/>
        <family val="1"/>
      </rPr>
      <t>049.III/UN14.8/PL/SP/NONKONS/2022</t>
    </r>
    <r>
      <rPr>
        <sz val="11"/>
        <rFont val="Times New Roman"/>
        <family val="1"/>
      </rPr>
      <t xml:space="preserve"> PEP-P2203-459447</t>
    </r>
  </si>
  <si>
    <t>22 April 2022</t>
  </si>
  <si>
    <r>
      <rPr>
        <u/>
        <sz val="11"/>
        <rFont val="Times New Roman"/>
        <family val="1"/>
      </rPr>
      <t>064.III/UN14.8/PL/SP/NONKONS/2022</t>
    </r>
    <r>
      <rPr>
        <sz val="11"/>
        <rFont val="Times New Roman"/>
        <family val="1"/>
      </rPr>
      <t xml:space="preserve"> AK1-P2203-502169</t>
    </r>
  </si>
  <si>
    <t>25 Maret 2022</t>
  </si>
  <si>
    <t>1 April 2022</t>
  </si>
  <si>
    <t>7 April 2022</t>
  </si>
  <si>
    <r>
      <rPr>
        <u/>
        <sz val="11"/>
        <rFont val="Times New Roman"/>
        <family val="1"/>
      </rPr>
      <t>065.III/UN14.8/PL/SP/NONKONS/2022</t>
    </r>
    <r>
      <rPr>
        <sz val="11"/>
        <rFont val="Times New Roman"/>
        <family val="1"/>
      </rPr>
      <t xml:space="preserve"> AK1-P2203-502120</t>
    </r>
  </si>
  <si>
    <t>14 April 2022</t>
  </si>
  <si>
    <t>Sarana Gedung Perkantoran (KP), Penyedia : PT.KARYA MAKMUR NUSANTARA BERSAMA</t>
  </si>
  <si>
    <r>
      <rPr>
        <u/>
        <sz val="11"/>
        <rFont val="Times New Roman"/>
        <family val="1"/>
      </rPr>
      <t>011.IV/UN14.8/PL/SP/NONKONS/2022</t>
    </r>
    <r>
      <rPr>
        <sz val="11"/>
        <rFont val="Times New Roman"/>
        <family val="1"/>
      </rPr>
      <t xml:space="preserve"> PP2-P2204-614575</t>
    </r>
  </si>
  <si>
    <t>19 April 2022</t>
  </si>
  <si>
    <t>27 April 2022</t>
  </si>
  <si>
    <t>Sarana Gedung Perkantoran (KP), Penyedia : PT. COBRA DENTAL INDONESIA</t>
  </si>
  <si>
    <r>
      <rPr>
        <u/>
        <sz val="11"/>
        <rFont val="Times New Roman"/>
        <family val="1"/>
      </rPr>
      <t>012.IV/UN14.8/PL/SP/NONKONS/2022</t>
    </r>
    <r>
      <rPr>
        <sz val="11"/>
        <rFont val="Times New Roman"/>
        <family val="1"/>
      </rPr>
      <t xml:space="preserve"> FKS-P2204-614884</t>
    </r>
  </si>
  <si>
    <t>25 Mei 2022</t>
  </si>
  <si>
    <t>Sarana Gedung Perkantoran (KP), Penyedia : PT. Surya Sakti Teknologi Indonesia</t>
  </si>
  <si>
    <r>
      <rPr>
        <u/>
        <sz val="11"/>
        <rFont val="Times New Roman"/>
        <family val="1"/>
      </rPr>
      <t>027.IV/UN14.8/PL/SP/NONKONS/2022</t>
    </r>
    <r>
      <rPr>
        <sz val="11"/>
        <rFont val="Times New Roman"/>
        <family val="1"/>
      </rPr>
      <t xml:space="preserve"> PEP-P2204-659718</t>
    </r>
  </si>
  <si>
    <t>11 Mei 2022</t>
  </si>
  <si>
    <t>20 Mei 2022</t>
  </si>
  <si>
    <r>
      <rPr>
        <u/>
        <sz val="11"/>
        <rFont val="Times New Roman"/>
        <family val="1"/>
      </rPr>
      <t>007.VI/UN14.8/PL/SP/NONKONS/2022</t>
    </r>
    <r>
      <rPr>
        <sz val="11"/>
        <rFont val="Times New Roman"/>
        <family val="1"/>
      </rPr>
      <t xml:space="preserve"> PEP-P2206-969809</t>
    </r>
  </si>
  <si>
    <t xml:space="preserve"> </t>
  </si>
  <si>
    <t>13 Juni 2022</t>
  </si>
  <si>
    <t>1 Juli 2022</t>
  </si>
  <si>
    <t>14 Juli 2022</t>
  </si>
  <si>
    <r>
      <rPr>
        <u/>
        <sz val="11"/>
        <rFont val="Times New Roman"/>
        <family val="1"/>
      </rPr>
      <t>013.IV/UN14.8/PL/SP/NONKONS/2022</t>
    </r>
    <r>
      <rPr>
        <sz val="11"/>
        <rFont val="Times New Roman"/>
        <family val="1"/>
      </rPr>
      <t xml:space="preserve"> 4857 BM-INVOICE/04/2022/grdxvm</t>
    </r>
  </si>
  <si>
    <t>20 April 2022</t>
  </si>
  <si>
    <t>9 Mei 2022</t>
  </si>
  <si>
    <t>Sarana Gedung Perkantoran (KP), Penyedia : CV. Amukti Bumi</t>
  </si>
  <si>
    <r>
      <rPr>
        <u/>
        <sz val="11"/>
        <rFont val="Times New Roman"/>
        <family val="1"/>
      </rPr>
      <t>034.VII/UN14.8/PL/SP/NONKONS/2022</t>
    </r>
    <r>
      <rPr>
        <sz val="11"/>
        <rFont val="Times New Roman"/>
        <family val="1"/>
      </rPr>
      <t xml:space="preserve"> BM-INVOICE/07/2022/grxwrg</t>
    </r>
  </si>
  <si>
    <t>11 Juli 2022</t>
  </si>
  <si>
    <t>11 Agustus 2022</t>
  </si>
  <si>
    <r>
      <rPr>
        <u/>
        <sz val="11"/>
        <rFont val="Times New Roman"/>
        <family val="1"/>
      </rPr>
      <t>010.VIII/UN14.8/PL/SP/NONKONS/2022</t>
    </r>
    <r>
      <rPr>
        <sz val="11"/>
        <rFont val="Times New Roman"/>
        <family val="1"/>
      </rPr>
      <t xml:space="preserve"> PEP-P2208-1290406</t>
    </r>
  </si>
  <si>
    <t>12 Agustus 2022</t>
  </si>
  <si>
    <t>Agustus 2022</t>
  </si>
  <si>
    <t>29Agustus 2022</t>
  </si>
  <si>
    <r>
      <rPr>
        <u/>
        <sz val="11"/>
        <rFont val="Times New Roman"/>
        <family val="1"/>
      </rPr>
      <t>016.VIII/UN14.8/PL/SP/NONKONS/2022</t>
    </r>
    <r>
      <rPr>
        <sz val="11"/>
        <rFont val="Times New Roman"/>
        <family val="1"/>
      </rPr>
      <t xml:space="preserve"> PEP-P2208-1349129</t>
    </r>
  </si>
  <si>
    <t>23 Agustus 2022</t>
  </si>
  <si>
    <t>25 Agustus 2022</t>
  </si>
  <si>
    <t>22 September 2022</t>
  </si>
  <si>
    <r>
      <rPr>
        <u/>
        <sz val="11"/>
        <rFont val="Times New Roman"/>
        <family val="1"/>
      </rPr>
      <t>017.VIII/UN14.8/PL/SP/NONKONS/2022</t>
    </r>
    <r>
      <rPr>
        <sz val="11"/>
        <rFont val="Times New Roman"/>
        <family val="1"/>
      </rPr>
      <t xml:space="preserve"> BM-INVOICE/08/2022/nw9pyg</t>
    </r>
  </si>
  <si>
    <t>19 September 2022</t>
  </si>
  <si>
    <r>
      <rPr>
        <u/>
        <sz val="11"/>
        <rFont val="Times New Roman"/>
        <family val="1"/>
      </rPr>
      <t>06.IX/UN14.8/PL/SP/NONKONS/2022</t>
    </r>
    <r>
      <rPr>
        <sz val="11"/>
        <rFont val="Times New Roman"/>
        <family val="1"/>
      </rPr>
      <t xml:space="preserve"> PEP-P2209-1461336</t>
    </r>
  </si>
  <si>
    <t>8 September 2022</t>
  </si>
  <si>
    <t>16 September 2022</t>
  </si>
  <si>
    <r>
      <rPr>
        <u/>
        <sz val="11"/>
        <rFont val="Times New Roman"/>
        <family val="1"/>
      </rPr>
      <t>018.VIII/UN14.8/PL/SP/NONKONS/2022</t>
    </r>
    <r>
      <rPr>
        <sz val="11"/>
        <rFont val="Times New Roman"/>
        <family val="1"/>
      </rPr>
      <t xml:space="preserve"> PEP-P2210-1611750</t>
    </r>
  </si>
  <si>
    <t>6 Oktober 2022</t>
  </si>
  <si>
    <t>18 Oktober 2022</t>
  </si>
  <si>
    <r>
      <rPr>
        <u/>
        <sz val="11"/>
        <rFont val="Times New Roman"/>
        <family val="1"/>
      </rPr>
      <t>014.XI/UN14.8/PL/SP/NONKONS/2022</t>
    </r>
    <r>
      <rPr>
        <sz val="11"/>
        <rFont val="Times New Roman"/>
        <family val="1"/>
      </rPr>
      <t xml:space="preserve"> BM-INVOICE/11/2022/n6I23n</t>
    </r>
  </si>
  <si>
    <t>9 November 2022</t>
  </si>
  <si>
    <t>22 November 2022</t>
  </si>
  <si>
    <r>
      <rPr>
        <u/>
        <sz val="11"/>
        <rFont val="Times New Roman"/>
        <family val="1"/>
      </rPr>
      <t>019.XI/UN14.8/PL/SP/NONKONS/2022</t>
    </r>
    <r>
      <rPr>
        <sz val="11"/>
        <rFont val="Times New Roman"/>
        <family val="1"/>
      </rPr>
      <t xml:space="preserve"> BM-INVOICE/11/2022/g91v7m</t>
    </r>
  </si>
  <si>
    <t>18 November 2022</t>
  </si>
  <si>
    <t>SUB TOTAL I</t>
  </si>
  <si>
    <t>BULAN JANUARI -  DESEMBER  2022</t>
  </si>
  <si>
    <t>Nomor Kontrak</t>
  </si>
  <si>
    <t>Addendum II SP</t>
  </si>
  <si>
    <t>Penyedia</t>
  </si>
  <si>
    <t>Tanggal Addendum II SP</t>
  </si>
  <si>
    <t>4470.BEI.001.004.B.521111</t>
  </si>
  <si>
    <t>Berlangganan Bandwidth (PT. Telkom)</t>
  </si>
  <si>
    <t>02.I.II/UN14.8/PL/SP/NONKONS/2021
ISR-P2112-168994</t>
  </si>
  <si>
    <t>02.I.II/UN14.8/PL/ADD I.SP/NONKONS/2022
ISR-P2112-168994</t>
  </si>
  <si>
    <t>02.I.II/UN14.8/PL/ADD II.SP/NONKONS/2022
ISR-P2112-168994</t>
  </si>
  <si>
    <t>16 Februari 2022</t>
  </si>
  <si>
    <t>Januari 2022 - Desember 2022</t>
  </si>
  <si>
    <t>31 Desember 2022</t>
  </si>
  <si>
    <t>Bulan</t>
  </si>
  <si>
    <t>PT. Telekomunikasi Indonesia, Tbk</t>
  </si>
  <si>
    <t>Berlangganan Bandwidth (PT. Indosat)</t>
  </si>
  <si>
    <t>02.I/UN14.8/PL/SP/NONKONS/2021
ISR-P2112-168813</t>
  </si>
  <si>
    <t>PT. Indosat, Tbk</t>
  </si>
  <si>
    <t>4471.DBA.003.051.A.525112</t>
  </si>
  <si>
    <t>Langganan Bandwidth (FK) (PT. Media Sarana Data)</t>
  </si>
  <si>
    <t>03.I/UN14.8/PL/SP/NONKONS/2021
ISR-P2112-183526</t>
  </si>
  <si>
    <t>PT. Media Sarana Data</t>
  </si>
  <si>
    <t>4471.CAA.001.051.A.537112</t>
  </si>
  <si>
    <t>Pengadaan Alat Perlengkapan Komputer (KP)</t>
  </si>
  <si>
    <t>Barang Modal</t>
  </si>
  <si>
    <t>04.II/UN14.8/PL/SP/NONKONS/2022
PEP-P2202-278948</t>
  </si>
  <si>
    <t>PT. Airmas Nusa Devata</t>
  </si>
  <si>
    <t>88.II/UN14.8/PL/SP/NONKONS/2022
PEP-P2202-293694</t>
  </si>
  <si>
    <t>1 Maret 2022</t>
  </si>
  <si>
    <t>PT. Surya Sakti Teknologi</t>
  </si>
  <si>
    <t>93.II/UN14.8/PL/SP/NONKONS/2022
PEP-P2202-321424</t>
  </si>
  <si>
    <t>94.II/UN14.8/PL/SP/NONKONS/2022
PEP-P2202-340078</t>
  </si>
  <si>
    <t>14 Maret 2022</t>
  </si>
  <si>
    <t>108.II/UN14.8/PL/SP/NONKONS/2022
PEP-P2202-372081</t>
  </si>
  <si>
    <t>25 Februari 2022</t>
  </si>
  <si>
    <t>13 Mei 2022</t>
  </si>
  <si>
    <t>PT. Aston Printer Indonesia</t>
  </si>
  <si>
    <t>08.IV/UN14.8/PL/SP/NONKONS/2022
PEP-P2204-593540</t>
  </si>
  <si>
    <t>18 April 2022</t>
  </si>
  <si>
    <t>21 April 2022</t>
  </si>
  <si>
    <t>18 Mei 2022</t>
  </si>
  <si>
    <t>24.IV/UN14.8/PL/SP/NONKONS/2022
PEP-P2204-647804</t>
  </si>
  <si>
    <t>26 April 2022</t>
  </si>
  <si>
    <r>
      <rPr>
        <u/>
        <sz val="11"/>
        <rFont val="Times New Roman"/>
        <family val="1"/>
      </rPr>
      <t>26.IV/UN14.8/PL/SP/NONKONS/2022</t>
    </r>
    <r>
      <rPr>
        <sz val="11"/>
        <rFont val="Times New Roman"/>
        <family val="1"/>
      </rPr>
      <t xml:space="preserve">
PEP-P2204-655327</t>
    </r>
  </si>
  <si>
    <t>15 Juni 2022</t>
  </si>
  <si>
    <r>
      <rPr>
        <u/>
        <sz val="11"/>
        <rFont val="Times New Roman"/>
        <family val="1"/>
      </rPr>
      <t>28.VII/UN14.8/PL/SP/NONKONS/2022</t>
    </r>
    <r>
      <rPr>
        <sz val="11"/>
        <rFont val="Times New Roman"/>
        <family val="1"/>
      </rPr>
      <t xml:space="preserve">
PEP-P2207-1200924</t>
    </r>
  </si>
  <si>
    <t>28 Juli 2022</t>
  </si>
  <si>
    <t>4 Oktober 2022</t>
  </si>
  <si>
    <r>
      <rPr>
        <u/>
        <sz val="11"/>
        <rFont val="Times New Roman"/>
        <family val="1"/>
      </rPr>
      <t>04.VIII/UN14.8/PL/SP/NONKONS/2022</t>
    </r>
    <r>
      <rPr>
        <sz val="11"/>
        <rFont val="Times New Roman"/>
        <family val="1"/>
      </rPr>
      <t xml:space="preserve">
PEP-P2208-1226406</t>
    </r>
  </si>
  <si>
    <t>1 Agustus 2022</t>
  </si>
  <si>
    <t>4 Agustus 2022</t>
  </si>
  <si>
    <r>
      <rPr>
        <u/>
        <sz val="11"/>
        <rFont val="Times New Roman"/>
        <family val="1"/>
      </rPr>
      <t>23.VIII/UN14.8/PL/SP/NONKONS/2022</t>
    </r>
    <r>
      <rPr>
        <sz val="11"/>
        <rFont val="Times New Roman"/>
        <family val="1"/>
      </rPr>
      <t xml:space="preserve">
PP2-P2208-1347153</t>
    </r>
  </si>
  <si>
    <t>8 November 2022</t>
  </si>
  <si>
    <t>PT. Elka Solution Nusantara</t>
  </si>
  <si>
    <r>
      <rPr>
        <u/>
        <sz val="11"/>
        <rFont val="Times New Roman"/>
        <family val="1"/>
      </rPr>
      <t>24.VIII/UN14.8/PL/SP/NONKONS/2022</t>
    </r>
    <r>
      <rPr>
        <sz val="11"/>
        <rFont val="Times New Roman"/>
        <family val="1"/>
      </rPr>
      <t xml:space="preserve">
PEP-P2208-1347424</t>
    </r>
  </si>
  <si>
    <r>
      <rPr>
        <u/>
        <sz val="11"/>
        <rFont val="Times New Roman"/>
        <family val="1"/>
      </rPr>
      <t>02.X/UN14.8/PL/SP/NONKONS/2022</t>
    </r>
    <r>
      <rPr>
        <sz val="11"/>
        <rFont val="Times New Roman"/>
        <family val="1"/>
      </rPr>
      <t xml:space="preserve">
PEP-P2210-1611853</t>
    </r>
  </si>
  <si>
    <r>
      <rPr>
        <u/>
        <sz val="11"/>
        <rFont val="Times New Roman"/>
        <family val="1"/>
      </rPr>
      <t>01.XI/UN14.8/PL/SP/NONKONS/2022</t>
    </r>
    <r>
      <rPr>
        <sz val="11"/>
        <rFont val="Times New Roman"/>
        <family val="1"/>
      </rPr>
      <t xml:space="preserve">
PEP-P2211-1886756</t>
    </r>
  </si>
  <si>
    <t>1 November 2022</t>
  </si>
  <si>
    <r>
      <rPr>
        <u/>
        <sz val="11"/>
        <rFont val="Times New Roman"/>
        <family val="1"/>
      </rPr>
      <t>08.XI/UN14.8/PL/SP/NONKONS/2022</t>
    </r>
    <r>
      <rPr>
        <sz val="11"/>
        <rFont val="Times New Roman"/>
        <family val="1"/>
      </rPr>
      <t xml:space="preserve">
PEP-P2211-1906803</t>
    </r>
  </si>
  <si>
    <t>3 November 2022</t>
  </si>
  <si>
    <r>
      <rPr>
        <u/>
        <sz val="11"/>
        <rFont val="Times New Roman"/>
        <family val="1"/>
      </rPr>
      <t>24.XI/UN14.8/PL/SP/NONKONS/2022</t>
    </r>
    <r>
      <rPr>
        <sz val="11"/>
        <rFont val="Times New Roman"/>
        <family val="1"/>
      </rPr>
      <t xml:space="preserve">
PEP-P2211-2096150</t>
    </r>
  </si>
  <si>
    <t>5 Desember 2022</t>
  </si>
  <si>
    <t>PT Arisma Smart Solution</t>
  </si>
  <si>
    <r>
      <rPr>
        <u/>
        <sz val="11"/>
        <rFont val="Times New Roman"/>
        <family val="1"/>
      </rPr>
      <t>42.XI/UN14.8/PL/SP/NONKONS/2022</t>
    </r>
    <r>
      <rPr>
        <sz val="11"/>
        <rFont val="Times New Roman"/>
        <family val="1"/>
      </rPr>
      <t xml:space="preserve">
PEP-P2211-2210220</t>
    </r>
  </si>
  <si>
    <t>13 Desember 2022</t>
  </si>
  <si>
    <r>
      <rPr>
        <u/>
        <sz val="11"/>
        <rFont val="Times New Roman"/>
        <family val="1"/>
      </rPr>
      <t>01.XII/UN14.8/PL/SP/NONKONS/2022</t>
    </r>
    <r>
      <rPr>
        <sz val="11"/>
        <rFont val="Times New Roman"/>
        <family val="1"/>
      </rPr>
      <t xml:space="preserve">
PEP-P2212-2244897</t>
    </r>
  </si>
  <si>
    <t>2 Desember 2022</t>
  </si>
  <si>
    <t>PT. Surya Sakti Teknologi Indonesia</t>
  </si>
  <si>
    <t>4471.CAA.002.051.A.537112</t>
  </si>
  <si>
    <t>03.II/UN14.8/PL/SP/NONKONS/2022
PEP-P2202-279722</t>
  </si>
  <si>
    <t>03.II/UN14.8/PL/ADD I.SP/NONKONS/2022
PEP-P2202-279722</t>
  </si>
  <si>
    <t>20.II/UN14.8/PL/SP/NONKONS/2022
PEP-P2202-285031</t>
  </si>
  <si>
    <t>09.III/UN14.8/PL/SP/NONKONS/2022
PEP-P2203-442837</t>
  </si>
  <si>
    <t>28 Maret 2022</t>
  </si>
  <si>
    <t>26.III/UN14.8/PL/SP/NONKONS/2022
PEP-P2203-459212</t>
  </si>
  <si>
    <t>22 Maret 2022</t>
  </si>
  <si>
    <t>05 April 2022</t>
  </si>
  <si>
    <t>27.III/UN14.8/PL/SP/NONKONS/2022
PEP-P2203-462234</t>
  </si>
  <si>
    <t>48.III/UN14.8/PL/SP/NONKONS/2022
PEP-P2203-489176</t>
  </si>
  <si>
    <t>52.III/UN14.8/PL/SP/NONKONS/2022
PEP-P2202-498627</t>
  </si>
  <si>
    <t>24 Maret 2022</t>
  </si>
  <si>
    <t>14.IV/UN14.8/PL/SP/NONKONS/2022
PEP-P2204-599670</t>
  </si>
  <si>
    <t>19 Mei 2022</t>
  </si>
  <si>
    <r>
      <rPr>
        <u/>
        <sz val="11"/>
        <rFont val="Times New Roman"/>
        <family val="1"/>
      </rPr>
      <t>02.V/UN14.8/PL/SP/NONKONS/2022</t>
    </r>
    <r>
      <rPr>
        <sz val="11"/>
        <rFont val="Times New Roman"/>
        <family val="1"/>
      </rPr>
      <t xml:space="preserve">
PEP-P2205-766643</t>
    </r>
  </si>
  <si>
    <t>24 Mei 2022</t>
  </si>
  <si>
    <t>27 Mei 2022</t>
  </si>
  <si>
    <t>PT. Klik Utama System</t>
  </si>
  <si>
    <r>
      <rPr>
        <u/>
        <sz val="11"/>
        <rFont val="Times New Roman"/>
        <family val="1"/>
      </rPr>
      <t>02.VI/UN14.8/PL/SP/NONKONS/2022</t>
    </r>
    <r>
      <rPr>
        <sz val="11"/>
        <rFont val="Times New Roman"/>
        <family val="1"/>
      </rPr>
      <t xml:space="preserve">
PEP-P2206-809272</t>
    </r>
  </si>
  <si>
    <t>10 Juni 2022</t>
  </si>
  <si>
    <t>21 Juni 2022</t>
  </si>
  <si>
    <t>PT. Trisolah Utama Indonesia</t>
  </si>
  <si>
    <r>
      <rPr>
        <u/>
        <sz val="11"/>
        <rFont val="Times New Roman"/>
        <family val="1"/>
      </rPr>
      <t>12.VI/UN14.8/PL/SP/NONKONS/2022</t>
    </r>
    <r>
      <rPr>
        <sz val="11"/>
        <rFont val="Times New Roman"/>
        <family val="1"/>
      </rPr>
      <t xml:space="preserve">
PEP-P2206-940947</t>
    </r>
  </si>
  <si>
    <t>22 Juni 2022</t>
  </si>
  <si>
    <r>
      <rPr>
        <u/>
        <sz val="11"/>
        <rFont val="Times New Roman"/>
        <family val="1"/>
      </rPr>
      <t>23.VI/UN14.8/PL/SP/NONKONS/2022</t>
    </r>
    <r>
      <rPr>
        <sz val="11"/>
        <rFont val="Times New Roman"/>
        <family val="1"/>
      </rPr>
      <t xml:space="preserve">
PEP-P2206-982912</t>
    </r>
  </si>
  <si>
    <t>27 Juni 2022</t>
  </si>
  <si>
    <t>7 Juli 2022</t>
  </si>
  <si>
    <r>
      <t xml:space="preserve">02.VII/UN14.8/PL/SP/NONKONS/2022
</t>
    </r>
    <r>
      <rPr>
        <sz val="11"/>
        <rFont val="Times New Roman"/>
        <family val="1"/>
      </rPr>
      <t>PEP-P2207-1037868</t>
    </r>
  </si>
  <si>
    <t>4 Juli 2022</t>
  </si>
  <si>
    <t>6 Juli 2022</t>
  </si>
  <si>
    <t>13 Juli 2022</t>
  </si>
  <si>
    <r>
      <t xml:space="preserve">14.VII/UN14.8/PL/SP/NONKONS/2022
</t>
    </r>
    <r>
      <rPr>
        <sz val="11"/>
        <rFont val="Times New Roman"/>
        <family val="1"/>
      </rPr>
      <t>PEP-P2207-1048261</t>
    </r>
  </si>
  <si>
    <t>5 Juli 2022</t>
  </si>
  <si>
    <t>2 September 2022</t>
  </si>
  <si>
    <r>
      <rPr>
        <u/>
        <sz val="11"/>
        <rFont val="Times New Roman"/>
        <family val="1"/>
      </rPr>
      <t>05.VIII/UN14.8/PL/SP/NONKONS/2022</t>
    </r>
    <r>
      <rPr>
        <sz val="11"/>
        <rFont val="Times New Roman"/>
        <family val="1"/>
      </rPr>
      <t xml:space="preserve">
PEP-P2208-1251537</t>
    </r>
  </si>
  <si>
    <t>5 Agustus 2022</t>
  </si>
  <si>
    <t>16 Agustus 2022</t>
  </si>
  <si>
    <t>6 September 2022</t>
  </si>
  <si>
    <r>
      <rPr>
        <u/>
        <sz val="11"/>
        <rFont val="Times New Roman"/>
        <family val="1"/>
      </rPr>
      <t>17.XI/UN14.8/PL/SP/NONKONS/2022</t>
    </r>
    <r>
      <rPr>
        <sz val="11"/>
        <rFont val="Times New Roman"/>
        <family val="1"/>
      </rPr>
      <t xml:space="preserve">
PEP-P2211-1965362</t>
    </r>
  </si>
  <si>
    <t>7 November 2022</t>
  </si>
  <si>
    <r>
      <rPr>
        <u/>
        <sz val="11"/>
        <rFont val="Times New Roman"/>
        <family val="1"/>
      </rPr>
      <t>29.XI/UN14.8/PL/SP/NONKONS/2022</t>
    </r>
    <r>
      <rPr>
        <sz val="11"/>
        <rFont val="Times New Roman"/>
        <family val="1"/>
      </rPr>
      <t xml:space="preserve">
PEP-P2211-2167715</t>
    </r>
  </si>
  <si>
    <t>PT. My Icon Technology</t>
  </si>
  <si>
    <r>
      <rPr>
        <u/>
        <sz val="11"/>
        <rFont val="Times New Roman"/>
        <family val="1"/>
      </rPr>
      <t>35.XI/UN14.8/PL/SP/NONKONS/2022</t>
    </r>
    <r>
      <rPr>
        <sz val="11"/>
        <rFont val="Times New Roman"/>
        <family val="1"/>
      </rPr>
      <t xml:space="preserve">
EET-P2211-2194813</t>
    </r>
  </si>
  <si>
    <t>9 Desember 2022</t>
  </si>
  <si>
    <t>CV. Purnama Jaya Perkasa</t>
  </si>
  <si>
    <r>
      <rPr>
        <u/>
        <sz val="11"/>
        <rFont val="Times New Roman"/>
        <family val="1"/>
      </rPr>
      <t>41.XI/UN14.8/PL/SP/NONKONS/2022</t>
    </r>
    <r>
      <rPr>
        <sz val="11"/>
        <rFont val="Times New Roman"/>
        <family val="1"/>
      </rPr>
      <t xml:space="preserve">
PEP-P2211-2199076</t>
    </r>
  </si>
  <si>
    <t>PT. Arisma Smart Solution</t>
  </si>
  <si>
    <t>4471.CAA.001.051.A.525112</t>
  </si>
  <si>
    <t>Belanja Barang</t>
  </si>
  <si>
    <t>4471.CAA.002.051.A.525112</t>
  </si>
  <si>
    <t>Pengadaan Air Conditioner AC (KP)</t>
  </si>
  <si>
    <t>91.II/UN14.8/PL/SPK/NONKONS/2022</t>
  </si>
  <si>
    <t>91.II/UN14.8/PL/ADD I.SPK/NONKONS/2022</t>
  </si>
  <si>
    <t>11 Maret 2022</t>
  </si>
  <si>
    <t>6 Agustus 2022</t>
  </si>
  <si>
    <t>CV. Trinity Group</t>
  </si>
  <si>
    <t>Pengadaan Air Conditioner (AC)</t>
  </si>
  <si>
    <r>
      <rPr>
        <u/>
        <sz val="11"/>
        <rFont val="Times New Roman"/>
        <family val="1"/>
      </rPr>
      <t>30.IX/UN14.8/PL/RPP/NONKONS/2022</t>
    </r>
    <r>
      <rPr>
        <sz val="11"/>
        <rFont val="Times New Roman"/>
        <family val="1"/>
      </rPr>
      <t xml:space="preserve">
TKD-P2209-1577890</t>
    </r>
  </si>
  <si>
    <t>28 September 2022</t>
  </si>
  <si>
    <t>CV. Amukti Bumi</t>
  </si>
  <si>
    <t xml:space="preserve">Pengadaaan AC Ruang Tamu Rektor </t>
  </si>
  <si>
    <t>105.II/UN14.8/PL/SPK/NONKONS/2022</t>
  </si>
  <si>
    <t>CV. Arindah</t>
  </si>
  <si>
    <t>4257.EBA.994.002.A.523111</t>
  </si>
  <si>
    <t>Perawatan/Kebersihan Gedung dan Halaman (KP)</t>
  </si>
  <si>
    <r>
      <t xml:space="preserve">01.I/UN14.8/PL/SPK/NONKONS/2022
</t>
    </r>
    <r>
      <rPr>
        <sz val="11"/>
        <rFont val="Times New Roman"/>
        <family val="1"/>
      </rPr>
      <t>001.K/BKS-UDAYANA/I/2022</t>
    </r>
  </si>
  <si>
    <t>Januari 2022 - Juni 2022</t>
  </si>
  <si>
    <t>4471.DBA.003.052.B.525114</t>
  </si>
  <si>
    <t>September 2022 - Desember 2022</t>
  </si>
  <si>
    <t>4471.CBJ.002.051.A.525114</t>
  </si>
  <si>
    <t>Juni 2022 - September 2022</t>
  </si>
  <si>
    <t>4471.CAA.001.051.B.537112</t>
  </si>
  <si>
    <t>Pengadaan Alat Laboratorium (KP)                                                      PT. AMS MEDIKA HEALTHCARE</t>
  </si>
  <si>
    <r>
      <t xml:space="preserve">89.II/UN14.8/PL/SP/NONKONS/2022
</t>
    </r>
    <r>
      <rPr>
        <sz val="11"/>
        <rFont val="Times New Roman"/>
        <family val="1"/>
      </rPr>
      <t>AK1-P2202-305606</t>
    </r>
  </si>
  <si>
    <t>15 Februari 2022 - 4 Maret 2022</t>
  </si>
  <si>
    <t>Pengadaan Alat Laboratorium Non E Katalog (KP)                             CV. JAYA MANDIRI</t>
  </si>
  <si>
    <t>90.II/UN14.8/PL/SP/NONKONS/2022</t>
  </si>
  <si>
    <t>17 Mei 2022 - 14 Agustus 2022</t>
  </si>
  <si>
    <t>Pengadaan Alat Laboratorium (KP)                                                 PT. AMS MEDIKA HEALTHCARE</t>
  </si>
  <si>
    <r>
      <t xml:space="preserve">006.VII/UN14.8/PL/SP/NONKONS/2022
</t>
    </r>
    <r>
      <rPr>
        <sz val="11"/>
        <rFont val="Times New Roman"/>
        <family val="1"/>
      </rPr>
      <t>AK1-P2207-1087877</t>
    </r>
    <r>
      <rPr>
        <u/>
        <sz val="11"/>
        <rFont val="Times New Roman"/>
        <family val="1"/>
      </rPr>
      <t xml:space="preserve">
</t>
    </r>
  </si>
  <si>
    <t>21 July 2022</t>
  </si>
  <si>
    <t>21 Juli 2022 - 31 Agustus 2022</t>
  </si>
  <si>
    <t xml:space="preserve">Pengadaan Alat Laboratorium (KP)                                                   PT. BABAD PRIMASENTOSA                                         </t>
  </si>
  <si>
    <r>
      <t xml:space="preserve">008.VII/UN14.8/PL/SP/NONKONS/2022
</t>
    </r>
    <r>
      <rPr>
        <sz val="11"/>
        <rFont val="Times New Roman"/>
        <family val="1"/>
      </rPr>
      <t>FKS-P2207-1201266</t>
    </r>
    <r>
      <rPr>
        <u/>
        <sz val="11"/>
        <rFont val="Times New Roman"/>
        <family val="1"/>
      </rPr>
      <t xml:space="preserve">
</t>
    </r>
  </si>
  <si>
    <t>09 August  2022</t>
  </si>
  <si>
    <t>9 Agustus 2022 - 6 November 2022</t>
  </si>
  <si>
    <t>Pengadaan Alat Laboratorium (KP)                                                    PT. BAHAGIA JAYA SEJAHTERA</t>
  </si>
  <si>
    <r>
      <t xml:space="preserve">007.VII/UN14.8/PL/SP/NONKONS/2022
</t>
    </r>
    <r>
      <rPr>
        <sz val="11"/>
        <rFont val="Times New Roman"/>
        <family val="1"/>
      </rPr>
      <t>ADM-P2207-1117616</t>
    </r>
    <r>
      <rPr>
        <u/>
        <sz val="11"/>
        <rFont val="Times New Roman"/>
        <family val="1"/>
      </rPr>
      <t xml:space="preserve">
</t>
    </r>
  </si>
  <si>
    <t>22 July 2022</t>
  </si>
  <si>
    <t>22 Juli 2022 - 10 Agustus 2022</t>
  </si>
  <si>
    <t>Pengadaan Alat Laboratorium (KP)                                                  PT. ELO KARSA UTAMA</t>
  </si>
  <si>
    <r>
      <t xml:space="preserve">019.VII/UN14.8/PL/SP/NONKONS/2022
</t>
    </r>
    <r>
      <rPr>
        <sz val="11"/>
        <rFont val="Times New Roman"/>
        <family val="1"/>
      </rPr>
      <t>AK1-P2207-1149588</t>
    </r>
    <r>
      <rPr>
        <u/>
        <sz val="11"/>
        <rFont val="Times New Roman"/>
        <family val="1"/>
      </rPr>
      <t xml:space="preserve">
</t>
    </r>
  </si>
  <si>
    <t>22 Juli 2022 - 22 Agustus 2022</t>
  </si>
  <si>
    <t>Pengadaan Alat Laboratorium (KP)                                                  PT. GLOMED ADINATA PRIMA</t>
  </si>
  <si>
    <r>
      <t xml:space="preserve">011.VII/UN14.8/PL/SP/NONKONS/2022
</t>
    </r>
    <r>
      <rPr>
        <sz val="11"/>
        <rFont val="Times New Roman"/>
        <family val="1"/>
      </rPr>
      <t>AK1-P2207-1087654</t>
    </r>
    <r>
      <rPr>
        <u/>
        <sz val="11"/>
        <rFont val="Times New Roman"/>
        <family val="1"/>
      </rPr>
      <t xml:space="preserve">
</t>
    </r>
  </si>
  <si>
    <t>14 July 2022</t>
  </si>
  <si>
    <t>14 Juli 2022 - 11 Oktober 2022</t>
  </si>
  <si>
    <t>Pengadaan Alat Laboratorium (KP)                                                 PT. KARYA PRATAMA</t>
  </si>
  <si>
    <r>
      <t xml:space="preserve">010.VII/UN14.8/PL/SP/NONKONS/2022
</t>
    </r>
    <r>
      <rPr>
        <sz val="11"/>
        <rFont val="Times New Roman"/>
        <family val="1"/>
      </rPr>
      <t>AK1-P2207-1087949</t>
    </r>
    <r>
      <rPr>
        <u/>
        <sz val="11"/>
        <rFont val="Times New Roman"/>
        <family val="1"/>
      </rPr>
      <t xml:space="preserve">
</t>
    </r>
  </si>
  <si>
    <t>21 Juli 2022 - 11 Oktober 2022</t>
  </si>
  <si>
    <t>Pengadaan Alat Laboratorium (KP)                                                 PT. KRISBOW INDONESIA</t>
  </si>
  <si>
    <r>
      <t xml:space="preserve">023.VII/UN14.8/PL/SP/NONKONS/2022
</t>
    </r>
    <r>
      <rPr>
        <sz val="11"/>
        <rFont val="Times New Roman"/>
        <family val="1"/>
      </rPr>
      <t>P00-P2207-1168715</t>
    </r>
    <r>
      <rPr>
        <u/>
        <sz val="11"/>
        <rFont val="Times New Roman"/>
        <family val="1"/>
      </rPr>
      <t xml:space="preserve">
</t>
    </r>
  </si>
  <si>
    <t>26 July 2022</t>
  </si>
  <si>
    <t>26 Juli 2022 - 8 September 2022</t>
  </si>
  <si>
    <t>Pengadaan Alat Laboratorium (KP)                                                  PT. MAKMUR EMAS GEMILAU</t>
  </si>
  <si>
    <r>
      <t xml:space="preserve">022.VII/UN14.8/PL/SP/NONKONS/2022
</t>
    </r>
    <r>
      <rPr>
        <sz val="11"/>
        <rFont val="Times New Roman"/>
        <family val="1"/>
      </rPr>
      <t>P00-P2207-1201231</t>
    </r>
    <r>
      <rPr>
        <u/>
        <sz val="11"/>
        <rFont val="Times New Roman"/>
        <family val="1"/>
      </rPr>
      <t xml:space="preserve">
</t>
    </r>
  </si>
  <si>
    <t>02 Agustus 2022</t>
  </si>
  <si>
    <t>2 Agustus 2022 - 30 September 2022</t>
  </si>
  <si>
    <t>Pengadaan Alat Laboratorium (KP) PT. MULTIGUNA CIPTASENTOSA</t>
  </si>
  <si>
    <r>
      <t xml:space="preserve">009.VII/UN14.8/PL/SP/NONKONS/2022
</t>
    </r>
    <r>
      <rPr>
        <sz val="11"/>
        <rFont val="Times New Roman"/>
        <family val="1"/>
      </rPr>
      <t>AK1-P2207-1117022</t>
    </r>
    <r>
      <rPr>
        <u/>
        <sz val="11"/>
        <rFont val="Times New Roman"/>
        <family val="1"/>
      </rPr>
      <t xml:space="preserve">
</t>
    </r>
  </si>
  <si>
    <t>22 Juli 2022 - 30 November 2022</t>
  </si>
  <si>
    <t>Pengadaan Alat Laboratorium (KP)                                                  PT. BERKAH INSTALASI MEDIKA</t>
  </si>
  <si>
    <r>
      <t xml:space="preserve">014.VI/UN14.8/PL/SP/NONKONS/2022
</t>
    </r>
    <r>
      <rPr>
        <sz val="11"/>
        <rFont val="Times New Roman"/>
        <family val="1"/>
      </rPr>
      <t>FKS-P2207-1046729</t>
    </r>
    <r>
      <rPr>
        <u/>
        <sz val="11"/>
        <rFont val="Times New Roman"/>
        <family val="1"/>
      </rPr>
      <t xml:space="preserve">
</t>
    </r>
  </si>
  <si>
    <t>14 Juli 2022 - 12 Agustus 2022</t>
  </si>
  <si>
    <t>Pengadaan Alat Laboratorium (KP)                                                 PT. RETAIL SINERGI TEKNOLOGI</t>
  </si>
  <si>
    <r>
      <t xml:space="preserve">027.VII/UN14.8/PL/SP/NONKONS/2022
</t>
    </r>
    <r>
      <rPr>
        <sz val="11"/>
        <rFont val="Times New Roman"/>
        <family val="1"/>
      </rPr>
      <t>P00-P2207-1201333</t>
    </r>
    <r>
      <rPr>
        <u/>
        <sz val="11"/>
        <rFont val="Times New Roman"/>
        <family val="1"/>
      </rPr>
      <t xml:space="preserve">
</t>
    </r>
  </si>
  <si>
    <t>09 Agustus 2022</t>
  </si>
  <si>
    <t>9 Agustus 2022 - 7 September 2022</t>
  </si>
  <si>
    <t>Pengadaan Alat Laboratorium (KP)                                        PT. SURYA BALI MAKMUR</t>
  </si>
  <si>
    <r>
      <t xml:space="preserve">003.VII/UN14.8/PL/SP/NONKONS/2022
</t>
    </r>
    <r>
      <rPr>
        <sz val="11"/>
        <rFont val="Times New Roman"/>
        <family val="1"/>
      </rPr>
      <t>AK1-P2207-1117414</t>
    </r>
    <r>
      <rPr>
        <u/>
        <sz val="11"/>
        <rFont val="Times New Roman"/>
        <family val="1"/>
      </rPr>
      <t xml:space="preserve">
</t>
    </r>
  </si>
  <si>
    <t>22 Juli 2022 - 19 September 2022</t>
  </si>
  <si>
    <t>Pengadaan Alat Laboratorium (KP)                                                 CV. SAPTA KARYA ABADI</t>
  </si>
  <si>
    <r>
      <t xml:space="preserve">018.VII/UN14.8/PL/SP/NONKONS/2022
</t>
    </r>
    <r>
      <rPr>
        <sz val="11"/>
        <rFont val="Times New Roman"/>
        <family val="1"/>
      </rPr>
      <t>AK1-P2207-1116845</t>
    </r>
    <r>
      <rPr>
        <u/>
        <sz val="11"/>
        <rFont val="Times New Roman"/>
        <family val="1"/>
      </rPr>
      <t xml:space="preserve">
</t>
    </r>
  </si>
  <si>
    <t>Pengadaan Alat Laboratorium (KP)                                                       PT. WHIRA PITOE USAHABERSAMA</t>
  </si>
  <si>
    <t xml:space="preserve">003.IX/UN14.8/PL/SP/NONKONS/2022
PP2-P2209-1445878
</t>
  </si>
  <si>
    <t>16 September 2022 - 31 Oktober 2022</t>
  </si>
  <si>
    <t>Pengadaan Alat Laboratorium (KP)                                                         PT. TRISTANISA GLOBAL INDONESIA</t>
  </si>
  <si>
    <t xml:space="preserve">004.IX/UN14.8/PL/SP/NONKONS/2022
AL2-P2209-1445810
</t>
  </si>
  <si>
    <t>Pengadaan Alat Laboratorium (KP)                                                   PT. BABAD PRIMASENTOSA</t>
  </si>
  <si>
    <t xml:space="preserve">005.IX/UN14.8/PL/SP/NONKONS/2022
FKS-P2209-1586513
</t>
  </si>
  <si>
    <t>03 Oktober 2022</t>
  </si>
  <si>
    <t>3 Oktober 2022 - 30 November 2022</t>
  </si>
  <si>
    <t>Pengadaan Alat Laboratorium (KP)                                                      CV. MUTIARA BERSAUDARA</t>
  </si>
  <si>
    <t xml:space="preserve">021.IX/UN14.8/PL/SP/NONKONS/2022
AL2-P2209-1549597
</t>
  </si>
  <si>
    <t>9 Oktober 2022 - 29 November 2022</t>
  </si>
  <si>
    <t>Pengadaan Alat Laboratorium (KP)                                                 PT. BINABAKTI NIAGAPERKASA</t>
  </si>
  <si>
    <t xml:space="preserve">005.VII/UN14.8/PL/SP/NONKONS/2022
FKS-P2209-1445969
</t>
  </si>
  <si>
    <t>Pengadaan Alat Laboratorium (KP)                                                         PT. SARANALAB MANDIRI ANALITIKA</t>
  </si>
  <si>
    <t xml:space="preserve">024.IX/UN14.8/PL/SP/NONKONS/2022
AL2-P2210-1609625
</t>
  </si>
  <si>
    <t>3 Oktober 2022 - 1 Desember 2022</t>
  </si>
  <si>
    <t>Pengadaan Alat Laboratorium (KP)                                                     PT. MILLENIAL SEJAHTERA INDONESIA</t>
  </si>
  <si>
    <t xml:space="preserve">029.IX/UN14.8/PL/SP/NONKONS/2022
AL2-P2209-1585025
</t>
  </si>
  <si>
    <t>Pengadaan Alat Laboratorium (KP)                                                     CV. MUTIARA BERSAUDARA</t>
  </si>
  <si>
    <t xml:space="preserve">015.XI/UN14.8/PL/SP/NONKONS/2022
AL2-P2211-2004310
</t>
  </si>
  <si>
    <t>10 November 2022 - 30 November 2022</t>
  </si>
  <si>
    <t>Pengadaan Alat Laboratorium (KP)                                                     PT. GLOBAL SOLUSINDO UTAMA</t>
  </si>
  <si>
    <t xml:space="preserve">023.IX/UN14.8/PL/SP/NONKONS/2022
AL2-P2210-1609564
</t>
  </si>
  <si>
    <t>5 Oktober 2022</t>
  </si>
  <si>
    <t>5 Oktober 2022 - 3 November 2022</t>
  </si>
  <si>
    <t>Pengadaan Alat Laboratorium (KP)                                                     
CV. MUTIARA BERSAUDARA</t>
  </si>
  <si>
    <t xml:space="preserve">021.XI/UN14.8/PL/SP/NONKONS/2022
P00-P2211-2013917
</t>
  </si>
  <si>
    <t>Pengadaan Alat Laboratorium (KP)                                                     
PT. ELKA SOLUTION NUSANTARA</t>
  </si>
  <si>
    <t xml:space="preserve">044.XI/UN14.8/PL/SP/NONKONS/2022
PP2-P2211-2195447
</t>
  </si>
  <si>
    <t>30 November 2022 - 30 Desember 2022</t>
  </si>
  <si>
    <t>4471.CAA.001.051.D.525112</t>
  </si>
  <si>
    <t xml:space="preserve">Pengadaan Meubeair (KP)                 PT. SEJAHTERA BALI FURINDO          </t>
  </si>
  <si>
    <r>
      <t xml:space="preserve">008.V/UN14.8/PL/SP/NONKONS/2022
</t>
    </r>
    <r>
      <rPr>
        <sz val="11"/>
        <rFont val="Times New Roman"/>
        <family val="1"/>
      </rPr>
      <t>PE2-P2206815748</t>
    </r>
  </si>
  <si>
    <t>14 Juni 2022 - 11 Juli 2022</t>
  </si>
  <si>
    <t>Pengadaan Meubeair                           CV. AMRETA BALI DWIPTA</t>
  </si>
  <si>
    <t>(56.IV/UN14.8/PC/PO/FAPET/2022)/(PO-110491-220413-1)</t>
  </si>
  <si>
    <t>13 April 2022</t>
  </si>
  <si>
    <t>13 April 2022 - 12 Mei 2022</t>
  </si>
  <si>
    <t>Pengadaan Meubeair (KP)                    PT. ELKA SOLUTION NUSANTARA</t>
  </si>
  <si>
    <t xml:space="preserve">025.V/UN14.8/PL/SP/NONKONS/2022
PE2-P2206-925263
</t>
  </si>
  <si>
    <t>11 July 2022</t>
  </si>
  <si>
    <t>11 Juli 2022 - 8 Oktober 2022</t>
  </si>
  <si>
    <t xml:space="preserve">              </t>
  </si>
  <si>
    <t>4471.CAA.002.051.C.537112</t>
  </si>
  <si>
    <t>Pengadaan Meubeair (KP)                 PT. SEJAHTERA BALI FURINDO</t>
  </si>
  <si>
    <t>Pengadaan Meubeair (KP)                PT. DATASCRIP</t>
  </si>
  <si>
    <r>
      <t xml:space="preserve">010.V/UN14.8/PL/SP/NONKONS/2022
</t>
    </r>
    <r>
      <rPr>
        <sz val="11"/>
        <rFont val="Times New Roman"/>
        <family val="1"/>
      </rPr>
      <t>PE2-P2206-815326</t>
    </r>
  </si>
  <si>
    <t>14 Juni 2022 - 14 Juli 2022</t>
  </si>
  <si>
    <t>Pengadaan Meubeair (KP)                PT. AIRMAS NUSA DEVATA</t>
  </si>
  <si>
    <r>
      <t xml:space="preserve">027.V/UN14.8/PL/SP/NONKONS/2022
</t>
    </r>
    <r>
      <rPr>
        <sz val="11"/>
        <rFont val="Times New Roman"/>
        <family val="1"/>
      </rPr>
      <t>PEP-P2206-879209</t>
    </r>
  </si>
  <si>
    <t>20 Juni 2022 - 19 Juli 2022</t>
  </si>
  <si>
    <t>Pengadaan Meubeair (KP)                     PT. AIRMAS NUSA DEVATA</t>
  </si>
  <si>
    <r>
      <t xml:space="preserve">028.V/UN14.8/PL/SP/NONKONS/2022
</t>
    </r>
    <r>
      <rPr>
        <sz val="11"/>
        <rFont val="Times New Roman"/>
        <family val="1"/>
      </rPr>
      <t>PEP-P2206-872817</t>
    </r>
  </si>
  <si>
    <t>20 Juni 2022 - 3 Agustus 2022</t>
  </si>
  <si>
    <t>Pengadaan Meubeair (KP)                 PT. MITA MANTARI</t>
  </si>
  <si>
    <r>
      <t xml:space="preserve">017.V/UN14.8/PL/SP/NONKONS/2022
</t>
    </r>
    <r>
      <rPr>
        <sz val="11"/>
        <rFont val="Times New Roman"/>
        <family val="1"/>
      </rPr>
      <t>PE2-P2206-872319</t>
    </r>
  </si>
  <si>
    <t>15 Juni 2022 - 12 Agustus 2022</t>
  </si>
  <si>
    <t>Pengadaan Meubeair (KP)               PT. BALAKOSA CITRA PERSADA</t>
  </si>
  <si>
    <r>
      <t xml:space="preserve">033.V/UN14.8/PL/SP/NONKONS/2022
</t>
    </r>
    <r>
      <rPr>
        <sz val="11"/>
        <rFont val="Times New Roman"/>
        <family val="1"/>
      </rPr>
      <t>PE2-P2206-815768</t>
    </r>
  </si>
  <si>
    <t>14 Juni 2022 - 29 Juli 2022</t>
  </si>
  <si>
    <t>Pengadaan Meubeair (KP)                          PT. DATASCRIP</t>
  </si>
  <si>
    <r>
      <t xml:space="preserve">013.VI/UN14.8/PL/SP/NONKONS/2022
</t>
    </r>
    <r>
      <rPr>
        <sz val="11"/>
        <rFont val="Times New Roman"/>
        <family val="1"/>
      </rPr>
      <t>PE2-P2207-104667</t>
    </r>
    <r>
      <rPr>
        <u/>
        <sz val="11"/>
        <rFont val="Times New Roman"/>
        <family val="1"/>
      </rPr>
      <t xml:space="preserve">
</t>
    </r>
  </si>
  <si>
    <t>14 Juli 2022 - 15 Agustus 2022</t>
  </si>
  <si>
    <t>Pengadaan Meubeair (KP)                PT. HOME CENTER INDONESIA</t>
  </si>
  <si>
    <r>
      <t xml:space="preserve">026.V/UN14.8/PL/SP/NONKONS/2022
</t>
    </r>
    <r>
      <rPr>
        <sz val="11"/>
        <rFont val="Times New Roman"/>
        <family val="1"/>
      </rPr>
      <t>PE2-P2206-872276</t>
    </r>
    <r>
      <rPr>
        <u/>
        <sz val="11"/>
        <rFont val="Times New Roman"/>
        <family val="1"/>
      </rPr>
      <t xml:space="preserve">
</t>
    </r>
  </si>
  <si>
    <t>14 Juni 2022 - 30 Juni 2022</t>
  </si>
  <si>
    <t>Pengadaan Meubeair (KP)                  CV. PUDAK SCIENTIFIC</t>
  </si>
  <si>
    <r>
      <t xml:space="preserve">029.V/UN14.8/PL/SP/NONKONS/2022
</t>
    </r>
    <r>
      <rPr>
        <sz val="11"/>
        <rFont val="Times New Roman"/>
        <family val="1"/>
      </rPr>
      <t>PE2-P2206-872496</t>
    </r>
    <r>
      <rPr>
        <u/>
        <sz val="11"/>
        <rFont val="Times New Roman"/>
        <family val="1"/>
      </rPr>
      <t xml:space="preserve">
</t>
    </r>
  </si>
  <si>
    <t>20 Juni 2022 - 29 Juli 2022</t>
  </si>
  <si>
    <t>Pengadaan Meubeair (KP)                             PT. HEMA MEDHAJAYA</t>
  </si>
  <si>
    <t xml:space="preserve">030.V/UN14.8/PL/SP/NONKONS/2022
PE2-P2206-872102
</t>
  </si>
  <si>
    <t>30 Juni 2022 - 31 Agustus 2022</t>
  </si>
  <si>
    <t>Pengadaan Meubelair Ruang Tamu Rektor                                   CV. AMUKTI BUMI</t>
  </si>
  <si>
    <t xml:space="preserve">03.III/UN14.8/PL/SP/NONKONS/2022
4713
</t>
  </si>
  <si>
    <t>16 Maret 2022 - 14 April 2022</t>
  </si>
  <si>
    <t>Pengadaan Meubeair (KP)                       PT. ELKA SOLUTION NUSANTARA</t>
  </si>
  <si>
    <t>Pengadaan Meubeair (KP)                  PT. ELKA SOLUTION NUSANTARA</t>
  </si>
  <si>
    <t xml:space="preserve">018.V/UN14.8/PL/SP/NONKONS/2022
PE2-P2206-925336
</t>
  </si>
  <si>
    <t>Pengadaan Meubeair (KP)                       PT. PELITA MEDIA NUSANTARA</t>
  </si>
  <si>
    <t xml:space="preserve">016.XI/UN14.8/PL/SP/NONKONS/2022
PE2-P2211-2003758
</t>
  </si>
  <si>
    <t>10 November 2022 - 12 Desember 2022</t>
  </si>
  <si>
    <t>Pengadaan Meubeair (KP)                  PT. ARFA REZQI MEDIKA</t>
  </si>
  <si>
    <t xml:space="preserve">010.XI/UN14.8/PL/SP/NONKONS/2022
P00-P2211-1964610
</t>
  </si>
  <si>
    <t>15 November - 30 November 2022</t>
  </si>
  <si>
    <t>Pengadaan Meubeair (KP) 
PT. ELKA SOLUTION NUSANTARA</t>
  </si>
  <si>
    <t xml:space="preserve">007.XI/UN14.8/PL/SP/NONKONS/2022
PE2-P2211-1963580
</t>
  </si>
  <si>
    <t>15 November 2022 - 30 Desember 2022</t>
  </si>
  <si>
    <t>Pengadaan Meubeair (KP) 
PT. KARYA MIRA SERAYA</t>
  </si>
  <si>
    <t xml:space="preserve">011.XI/UN14.8/PL/SP/NONKONS/2022
PE2-P2211-1964034
</t>
  </si>
  <si>
    <t>Pengadaan Meubeair (KP) 
PT. SEJAHTERA BALI FURINDO</t>
  </si>
  <si>
    <t xml:space="preserve">012.XI/UN14.8/PL/SP/NONKONS/2022
PE2-P2211-1964341
</t>
  </si>
  <si>
    <t>14 November 2022</t>
  </si>
  <si>
    <t>14 November 2022 - 13 Desember 2022</t>
  </si>
  <si>
    <t>Pengadaan Meubeair (KP) 
CV. BOWO JATI JEPARA</t>
  </si>
  <si>
    <t xml:space="preserve">023.XI/UN14.8/PL/SP/NONKONS/2022
PE2-P2211-2097539
</t>
  </si>
  <si>
    <t>23 November 2022 - 20 Desember 2022</t>
  </si>
  <si>
    <t>Pengadaan Genset                                PT. JEGER PASIFIK INDONESIA</t>
  </si>
  <si>
    <r>
      <t xml:space="preserve">062.III/UN14.8/PL/SP/NONKONS/2022
</t>
    </r>
    <r>
      <rPr>
        <sz val="11"/>
        <rFont val="Times New Roman"/>
        <family val="1"/>
      </rPr>
      <t>FKS2-P2205-742364</t>
    </r>
  </si>
  <si>
    <t>25 Mei 2022 - 30 Novemver 2022</t>
  </si>
  <si>
    <t>4471.CAA.002.051.C.525112</t>
  </si>
  <si>
    <t>Pengadaan Meubeair (KP)           PT. HEMA MEDHAJAYA</t>
  </si>
  <si>
    <t>Pengadaan Meubeair (KP)                PT. ELKA SOLUTION NUSANTARA</t>
  </si>
  <si>
    <t>11 Juli 2022- 8 Oktober 2022</t>
  </si>
  <si>
    <t xml:space="preserve">4471.CAA.001.051.D.537112 </t>
  </si>
  <si>
    <t>Pengadaan Meubeair (KP)               PT. HEMA MEDHAJAYA</t>
  </si>
  <si>
    <t>Pengadaan Meubeair (KP)                         PT. ELKA SOLUTION NUSANTARA</t>
  </si>
  <si>
    <t>4471.CAA.001.051.D.537112</t>
  </si>
  <si>
    <r>
      <t>001.IX/UN14.8/PL/SP/NONKONS/2022
PE2-P2209-1408098</t>
    </r>
    <r>
      <rPr>
        <b/>
        <u/>
        <sz val="11"/>
        <rFont val="Times New Roman"/>
        <family val="1"/>
      </rPr>
      <t xml:space="preserve">
</t>
    </r>
  </si>
  <si>
    <t>13 September 2022 - 28 November 2022</t>
  </si>
  <si>
    <t>4471.CBJ.001.051.C. 537113</t>
  </si>
  <si>
    <t>Pengadaan dan Pemasangan Nurse Call                                           PT. AMS MEDIKA HEALTHCARE</t>
  </si>
  <si>
    <t>4471.CBJ.001.051.C.537113</t>
  </si>
  <si>
    <t>04.IV/UN14.8/PL/SPK/NONKONS/2022</t>
  </si>
  <si>
    <t>2 Agustus 2022</t>
  </si>
  <si>
    <t>2 Agustus 2022- 31 Agustus 2022</t>
  </si>
  <si>
    <t>4471.BEI.001.059.A.532111</t>
  </si>
  <si>
    <t>BELANJA MODAL KEGIATAN UDAYANA MARINE SCIENCES CAPACITY BUILDING DAN KEGIATAN UDAYANA MARINE SCIENCES STUDENT ACTIVITY 
CV. RATU SEMPURNA</t>
  </si>
  <si>
    <t xml:space="preserve">005.XI/UN14.8/PL/SP/NONKONS/2022
AL2-P2211-1902221
</t>
  </si>
  <si>
    <t>2 November 2022 - 15 Desember 2022</t>
  </si>
  <si>
    <t>BELANJA MODAL KEGIATAN UDAYANA MARINE SCIENCES CAPACITY BUILDING DAN KEGIATAN UDAYANA MARINE SCIENCES STUDENT ACTIVITY
PT. INDO TEKHNOPLUS</t>
  </si>
  <si>
    <t xml:space="preserve">006.XI/UN14.8/PL/SP/NONKONS/2022
FKS-P2211-1901846
</t>
  </si>
  <si>
    <t>4 November 2022 - 9 Desember 2022</t>
  </si>
  <si>
    <t>BELANJA MODAL KEGIATAN UDAYANA MARINE SCIENCES STUDENT ACTIVITY
PT. AIRMAS NUSA DEVATA</t>
  </si>
  <si>
    <t xml:space="preserve">037.XI/UN14.8/PL/SP/NONKONS/2022
PEP-P2211-2152018
</t>
  </si>
  <si>
    <t>29 November 2022 - 24 Desember 2022</t>
  </si>
  <si>
    <t>BELANJA MODAL KEGIATAN UDAYANA MARINE SCIENCES CAPACITY BUILDING
PT. ELKA SOLUTION NUSANTARA</t>
  </si>
  <si>
    <t xml:space="preserve">039.XI/UN14.8/PL/SP/NONKONS/2022
PP2-P2211-2151030
</t>
  </si>
  <si>
    <t>29 November 2022 -20 Desember 2022</t>
  </si>
  <si>
    <t>4471.BEI.001.059.C.532111</t>
  </si>
  <si>
    <t>BELANJA MODAL KEGIATAN PENGEMBANGAN KURIKULUM PEMBELAJARAN DAN INTERNASIONALISASI KELEMBAGAAN 
CV. TRI FAEYZA MANDIRI</t>
  </si>
  <si>
    <t xml:space="preserve">012.X/UN14.8/PL/SP/NONKONS/2022
AL2-P2210-1763054
</t>
  </si>
  <si>
    <t>24 Oktober 2022</t>
  </si>
  <si>
    <t>24 Oktober 2022 - 09 Desember 2022</t>
  </si>
  <si>
    <t>BELANJA MODAL KEGIATAN PENGEMBANGAN KURIKULUM PEMBELAJARAN DAN INTERNASIONALISASI KELEMBAGAAN 
PT. TECHNO AGUNG MAKMUR</t>
  </si>
  <si>
    <t xml:space="preserve">013.X/UN14.8/PL/SP/NONKONS/2022
PP2-P2211-1899590
</t>
  </si>
  <si>
    <t>5 November 2022 -15 Desember 2022</t>
  </si>
  <si>
    <t>BELANJA MODAL KEGIATAN PENGEMBANGAN KURIKULUM PEMBELAJARAN DAN INTERNASIONALISASI KELEMBAGAAN
PT. ARISMA SMART SOLUTION</t>
  </si>
  <si>
    <t>4471.BEI.001.059.C.532111.</t>
  </si>
  <si>
    <t xml:space="preserve">038.XI/UN14.8/PL/SP/NONKONS/2022
PEP-P2211-2151570
</t>
  </si>
  <si>
    <t>29 November 2022 - 26 Desember 2022</t>
  </si>
  <si>
    <t>BELANJA MODAL KEGIATAN PENGEMBANGAN KURIKULUM PEMBELAJARAN DAN INTERNASIONALISASI KELEMBAGAAN
PT. GLOMED ADINATA PRIMA</t>
  </si>
  <si>
    <t xml:space="preserve">043.XI/UN14.8/PL/SP/NONKONS/2022
AK1-P2211-2196649
</t>
  </si>
  <si>
    <t>01 Desember 2022</t>
  </si>
  <si>
    <t>1 Desember 2022 - 20 Desember 2022</t>
  </si>
  <si>
    <t>4471.BEI.001.059.B.532111</t>
  </si>
  <si>
    <t>BELANJA MODAL KEGIATAN SARJANA PETERNAKAN TANGGUH BERDIKARI 
PT. MEGAH ALKESINDO</t>
  </si>
  <si>
    <t xml:space="preserve">036.XI/UN14.8/PL/SP/NONKONS/2022
AK1-P2211-2161682
</t>
  </si>
  <si>
    <t>Nilai Realisasi Diperbaiki karena nilai sp salah</t>
  </si>
  <si>
    <t>29 November 2022 - 20 Desember 2022</t>
  </si>
  <si>
    <t>BELANJA MODAL KEGIATAN SARJANA PETERNAKAN TANGGUH BERDIKARI
PT. TRIGELS INDONESIA</t>
  </si>
  <si>
    <t xml:space="preserve">034.XI/UN14.8/PL/SP/NONKONS/2022
AK1-P2211-2160979
</t>
  </si>
  <si>
    <t>24 November 2022 - 30 Desember 2022</t>
  </si>
  <si>
    <t>BULAN JANUARI - DESEMBER 2022</t>
  </si>
  <si>
    <t>CAPAIAN PENGADAAN BULAN JANUARI-DESEMBER TAHUN 2022</t>
  </si>
  <si>
    <t>Realisasi Anggaran</t>
  </si>
  <si>
    <t>Nilai Adendum</t>
  </si>
  <si>
    <t>Nomor Adendum I Kontrak</t>
  </si>
  <si>
    <t>Nomor Adendum II Kontrak</t>
  </si>
  <si>
    <t>Tanda Tangan Kontrak                   ( Bulan)</t>
  </si>
  <si>
    <t>Pelaksanaan                   ( Bulan)</t>
  </si>
  <si>
    <t>Tanggal Adendum I</t>
  </si>
  <si>
    <t>Tanggal Adendum II</t>
  </si>
  <si>
    <t>Serah Terima (PHO) ( Bulan)</t>
  </si>
  <si>
    <t>Output</t>
  </si>
  <si>
    <t>MAK : 4471.DBA.001.060.C.525121</t>
  </si>
  <si>
    <t>Pengadaan Toga Wisudawan (BAKH)</t>
  </si>
  <si>
    <t>4471.DBA.001.060.C.525121</t>
  </si>
  <si>
    <t xml:space="preserve">849.150.000 </t>
  </si>
  <si>
    <t>04.I/UN14.8/PL/SPK/NONKONS/2022</t>
  </si>
  <si>
    <t>04.I/UN14.8/PL/SPK/ADDI/NONKONS/2022</t>
  </si>
  <si>
    <t>04.I/UN14.8/PL/SPK/ADDII/NONKONS/2022</t>
  </si>
  <si>
    <t>18 Januari 2022</t>
  </si>
  <si>
    <t>PEMUTUSAN KONTRAK</t>
  </si>
  <si>
    <t>Pcs</t>
  </si>
  <si>
    <t>PT. Sangkuriang Jaya Abadi</t>
  </si>
  <si>
    <t>Pembelian Samir Wisuda Periode 148</t>
  </si>
  <si>
    <t>006.VI/UN14.8/PL/PP/NONKONS/2022</t>
  </si>
  <si>
    <t>20 Juni 2022</t>
  </si>
  <si>
    <t>SELESAI</t>
  </si>
  <si>
    <t>CV. Menoreh Makmur</t>
  </si>
  <si>
    <t>MAK : 4471.DBA.001.060.A.525121</t>
  </si>
  <si>
    <t>Pengadaan Jas Almamater (BAKH)</t>
  </si>
  <si>
    <t>4471.DBA.001.060.A.525121</t>
  </si>
  <si>
    <t xml:space="preserve">915.709.263 </t>
  </si>
  <si>
    <t>05.I/UN14.8/PL/SPK/NONKONS/2022</t>
  </si>
  <si>
    <t>05.I/UN14.8/PL/SPK/ADDI/NONKONS/2022</t>
  </si>
  <si>
    <t>05.I/UN14.8/PL/SPK/ADDII/NONKONS/2022</t>
  </si>
  <si>
    <t>19 Januari 2022</t>
  </si>
  <si>
    <t>18 Maret 2022</t>
  </si>
  <si>
    <t>10 Mei 2022</t>
  </si>
  <si>
    <t>MAK : 4471.DBA.004.052.B.525112</t>
  </si>
  <si>
    <t>Pengadaan Baju Kaos dan Topi KKN (LPPM)</t>
  </si>
  <si>
    <t>4471.DBA.004.052.B.525112</t>
  </si>
  <si>
    <t xml:space="preserve">281.754.630 </t>
  </si>
  <si>
    <t>02.II/UN14.8/PL/SPK/NONKONS/2022</t>
  </si>
  <si>
    <t>02.II/UN14.8/PL/SPK/ADDI/NONKONS/2022</t>
  </si>
  <si>
    <t>08 Februari 2022</t>
  </si>
  <si>
    <t>23 Mei 2022</t>
  </si>
  <si>
    <t>Pengadaan Seragam KKN (LPPM)</t>
  </si>
  <si>
    <t>021.V/UN14.8/PL/SPK/NONKONS/2022</t>
  </si>
  <si>
    <t>24 Juni 2022</t>
  </si>
  <si>
    <t>01 Juli 2022</t>
  </si>
  <si>
    <t>29 Juli 2022</t>
  </si>
  <si>
    <t>MAK : 4257.EBA.994.002.H.521119</t>
  </si>
  <si>
    <t>ATK dan Bahan Habis Pakai Operasional (KP)</t>
  </si>
  <si>
    <t>4257.EBA.994.002.H.521119</t>
  </si>
  <si>
    <t>Bahan Habis Pakai</t>
  </si>
  <si>
    <t>119.II/UN14.8/PL/SP/NONKONS/2022, PEP-P2202-371702</t>
  </si>
  <si>
    <t>29 Juni 2022</t>
  </si>
  <si>
    <t>PT. AIRMAS NUSA DEVATA</t>
  </si>
  <si>
    <t xml:space="preserve">ATK dan Bahan Habis Pakai Operasional Non (E-Katalog) (KP) </t>
  </si>
  <si>
    <t>04.III/UN14.8/PL/SPK/NONKONS/2022</t>
  </si>
  <si>
    <t>04.III/UN14.8/PL/SPK/ADDI/NONKONS/2022</t>
  </si>
  <si>
    <t>12 April 2022</t>
  </si>
  <si>
    <t>12 Mei 2022</t>
  </si>
  <si>
    <t>CV. ARINDAH</t>
  </si>
  <si>
    <t>ATK DAN BAHAN HABIS PAKAI OPERASIONAL (MAP ROTARY) (KP)</t>
  </si>
  <si>
    <t>013.VII/UN14.8/PL/SP/NONKONS/2022, 5834</t>
  </si>
  <si>
    <t>20 Juli 2022</t>
  </si>
  <si>
    <t>MAK : 4471.DBA.003.051.A.525121</t>
  </si>
  <si>
    <t>Belanja Barang Persediaan ATK dan Bahan Habis Pakai Lainnya  (KP)</t>
  </si>
  <si>
    <t>4471.DBA.003.051.A.525121</t>
  </si>
  <si>
    <t>10.III/UN14.8/PL/SP/NONKONS/2022, PEP-P2203-442973</t>
  </si>
  <si>
    <t>21 Maret 2022</t>
  </si>
  <si>
    <t>Belanja Barang Persediaan ATK dan Bahan Habis Pakai Lainnya Non E-Katalog (KP)</t>
  </si>
  <si>
    <t>01.IV/UN14.8/PL/SPK/NONKONS/2022</t>
  </si>
  <si>
    <t>PT. NUR BUMI NUSA</t>
  </si>
  <si>
    <t>06.VIII/UN14.8/PL/SP/NONKONS/2022, PEP-P2208-1270778</t>
  </si>
  <si>
    <t>8 Agustus 2022</t>
  </si>
  <si>
    <t>Belanja Barang Persediaan ATK dan Bahan Habis Pakai Lainnya (KP)</t>
  </si>
  <si>
    <t>26.IX/UN14.8/PL/SP/NONKONS/2022, 5K2-P2209-1538688</t>
  </si>
  <si>
    <t>26.IX/UN14.8/PL/SP/ADDI/NONKONS/2022, 5K2-P2209-1538688</t>
  </si>
  <si>
    <t>27 Oktober 2022</t>
  </si>
  <si>
    <t>CV. BUANA KOSA</t>
  </si>
  <si>
    <t>03.XI/UN14.8/PL/SP/NONKONS/2022, FKS-P2211-1963274</t>
  </si>
  <si>
    <t>10 November 2022</t>
  </si>
  <si>
    <t>PT. Sembe Dewata Medika</t>
  </si>
  <si>
    <t>04.XI/UN14.8/PL/SP/NONKONS/2022, P00-P2211-1909235</t>
  </si>
  <si>
    <t>02.XI/UN14.8/PL/SP/NONKONS/2022, 5K2-P2211-1908616</t>
  </si>
  <si>
    <t>MAK : 4471.DBA.001.060.B.525121</t>
  </si>
  <si>
    <t xml:space="preserve"> 4471.DBA.001.060.B.525121</t>
  </si>
  <si>
    <t>MAK : 4471.DBA.003.052.A.525123</t>
  </si>
  <si>
    <t>4471.DBA.003.052.A.525123</t>
  </si>
  <si>
    <t>MAK : 4471.CBJ.002.051.A.525114</t>
  </si>
  <si>
    <t>Pengadaan Korden Perpustakaan</t>
  </si>
  <si>
    <t xml:space="preserve"> 4471.CBJ.002.051.A.525114</t>
  </si>
  <si>
    <t>05.III/UN14.8/PL/SPK/NONKONS/2022</t>
  </si>
  <si>
    <t>CV. AMUKTI BUMI</t>
  </si>
  <si>
    <t>Pengadaan Korden</t>
  </si>
  <si>
    <t>005.VI/UN14.8/PL/PP/NONKONS/2022</t>
  </si>
  <si>
    <t>14 Juni 2022</t>
  </si>
  <si>
    <t>MAK : 4471.DBA.003.053.D.525119</t>
  </si>
  <si>
    <t>Lisensi Pendukung Pembelajaran (WEBEX)</t>
  </si>
  <si>
    <t xml:space="preserve"> 4471.DBA.003.053.D.525119</t>
  </si>
  <si>
    <t xml:space="preserve">Belanja Barang </t>
  </si>
  <si>
    <t>44.III/UN14.8/PL/SP/NONKONS/2022, PEP-P2203-468303</t>
  </si>
  <si>
    <t>CV. ANUGRAH PRATAMA</t>
  </si>
  <si>
    <t>MAK : 4471.DBA.003.051.A.525112</t>
  </si>
  <si>
    <t>Operasional Perkantoran/Pimpinan (BU)</t>
  </si>
  <si>
    <t>03.VI/UN14.8/PL/BU/TURTHTL/SPK/NONKONS/2022</t>
  </si>
  <si>
    <t>7 Oktober 2022</t>
  </si>
  <si>
    <t>UD. ADI PUTRA</t>
  </si>
  <si>
    <t>SUB TOTAL J</t>
  </si>
  <si>
    <t>REKAP PENGADAAN BARANG/JASA TAHUN 2021</t>
  </si>
  <si>
    <t>NO</t>
  </si>
  <si>
    <t>Tahun</t>
  </si>
  <si>
    <t>Pagu</t>
  </si>
  <si>
    <t>PENYEDIA</t>
  </si>
  <si>
    <t>JMI</t>
  </si>
  <si>
    <t>TENDER</t>
  </si>
  <si>
    <t xml:space="preserve"> REHABILITASI PADMASANA DAN BANGUNAN PURA MAHAWIDYA SARASWATI (KP)</t>
  </si>
  <si>
    <t>4471.CBJ.001.051.A.537113</t>
  </si>
  <si>
    <t>Jasa Konstruksi</t>
  </si>
  <si>
    <r>
      <rPr>
        <u/>
        <sz val="12"/>
        <rFont val="Times New Roman"/>
        <family val="1"/>
      </rPr>
      <t>92,II/UN14.8/PL/SPK/KONS/2022 (PPK)</t>
    </r>
    <r>
      <rPr>
        <sz val="12"/>
        <rFont val="Times New Roman"/>
        <family val="1"/>
      </rPr>
      <t xml:space="preserve">
06/CVM/IV2022 (Penyedia)</t>
    </r>
  </si>
  <si>
    <t>Februari</t>
  </si>
  <si>
    <t>April</t>
  </si>
  <si>
    <t>Oktober</t>
  </si>
  <si>
    <t>PROSES</t>
  </si>
  <si>
    <t>CV.MAHANTARA</t>
  </si>
  <si>
    <t>paket</t>
  </si>
  <si>
    <t>PEMBANGUNAN GEDUNG BARU FAKULTAS KELUATAN DAN PERIKANAN UNIVERSITAS UDAYANA</t>
  </si>
  <si>
    <t>4471.CBJ.001.051.B.537113</t>
  </si>
  <si>
    <r>
      <rPr>
        <u/>
        <sz val="12"/>
        <rFont val="Times New Roman"/>
        <family val="1"/>
      </rPr>
      <t>07,III/UN14.8/PL/SPK/KONS/2022 (PPK)</t>
    </r>
    <r>
      <rPr>
        <sz val="12"/>
        <rFont val="Times New Roman"/>
        <family val="1"/>
      </rPr>
      <t xml:space="preserve">
29.a/KMTS_BALI/VIII/2022 (Penyedia)</t>
    </r>
  </si>
  <si>
    <t>MEI</t>
  </si>
  <si>
    <t>PT. KARYA MANDIRI TEKNIK SENTOSA</t>
  </si>
  <si>
    <t>PENGAWASAN PEMBANGUNAN GEDUNG DEKANAT FAKULTAS KEDOKTERAN (FK) DAN PEMBANGUNAN GEDUNG DEKANAT FAKULTAS ILMU BUDAYA (FIB)</t>
  </si>
  <si>
    <t>4471,CBJ.001.051.B.537113</t>
  </si>
  <si>
    <t>Jasa Konsultansi</t>
  </si>
  <si>
    <t>50,III/UN14.8/PL/SPK/KONS/2022 (PPK)
15/KAK-Kontrak/FK&amp;FIB/VIII/2022 (Penyedia)</t>
  </si>
  <si>
    <t>Maret</t>
  </si>
  <si>
    <t>Agustus</t>
  </si>
  <si>
    <t>Desember</t>
  </si>
  <si>
    <t>PT. KENCANA ADHI KARMA</t>
  </si>
  <si>
    <t>PENGAWASAN PEMBANGUNAN GEDUNG DEKANAT FAKULTAS ILMU SOSIAL DAN ILMU POLITIK (FISIP)</t>
  </si>
  <si>
    <t>03,IV/UN14.8/PL/SPK/KONS/2022 (PPK)
29/KAK-Kontrak/FISIP/VII/2022 (Penyedia)</t>
  </si>
  <si>
    <t>Juli</t>
  </si>
  <si>
    <t>PENGAWASAN PEMBANGUNAN GEDUNG FEKANAT FAKULTAS KEDOKTERAN HEWAN (FKH)</t>
  </si>
  <si>
    <t>03,IV/UN14.8/PL/SPK-B/KONS/2022 (PPK)
29/KAK-Kontrak/FKH/VII/2022 (Penyedia)</t>
  </si>
  <si>
    <t xml:space="preserve">PENGAWASAN PEMBANGUNAN GEDUNG DEKANAT FAKULTAS HUKUM </t>
  </si>
  <si>
    <t xml:space="preserve">4257.EBA.994.001.A.511111 </t>
  </si>
  <si>
    <t>03,IV/UN14.8/PL/SPK/KONS/2022 (PPK)
23KAK-Kontrak/FMIPA/VIII/2022 (Penyedia)</t>
  </si>
  <si>
    <t>PENGAWASAN PEMBANGUNAN GEDUNG FEKANAT FAKULTAS MIPA</t>
  </si>
  <si>
    <t>03,IV/UN14.8/PL/SPK/KONS/2022 (PPK)
11/KAK-Kontrak/FMIPA/VIII/2022 (Penyedia)</t>
  </si>
  <si>
    <t>RENOVASI GEDUNG FAKULTAS HUKUM DENPASAR (FH)</t>
  </si>
  <si>
    <t>05,IV/UN14.8/PL/SPK/KONS/2022 (PPK)
79/TS/VII/2022 (Penyedia)</t>
  </si>
  <si>
    <t>CV. TAURUS SEJAHTRA</t>
  </si>
  <si>
    <t>PEMBANGUNAN GEDUNG DEKANAT FAKULTAS ILMU SOSIAL DAN POLITIK (FISIP</t>
  </si>
  <si>
    <t>05.V/UN14.8/PL/SPK-A/KONS/2022 (PPK) 01/MJM-AKS/VII/2022 (Penyedia)</t>
  </si>
  <si>
    <t>PT. MELANGIT JAYA MANDIRI KSO PT ARI KONTRUKSI SUMBAR</t>
  </si>
  <si>
    <t>PEMBANGUNAN GEDUNG DEKANAT FAKULTAS KEDOKTERAN HEWAN (FKH)</t>
  </si>
  <si>
    <t>03,IV/UN14.8/PL/SPK/KONS/2022 (PPK)
02/MJM-AKS/VII/2022 (Penyedia)</t>
  </si>
  <si>
    <t>PEMBANGUNAN GEDUNG DEKANAT FAKULTAS FK DAN FIB</t>
  </si>
  <si>
    <t>4471.CBJ.001.051.A.537113 &amp; 4471.CBJ.001.051.A.537113</t>
  </si>
  <si>
    <t>15,VII/UN14.8/PL/SPK/KONS/2022 (PPK)
015.1/KJK-SPK/VIII/2022 (Penyedia)</t>
  </si>
  <si>
    <t>PT. KEMBAR JAYA KARYA, KSO</t>
  </si>
  <si>
    <t>PEMBANGUNAN GEDUNG DEKANAT FMIPA</t>
  </si>
  <si>
    <t>Jasa Kontruksi</t>
  </si>
  <si>
    <t>33,VI/UN14.8/PL/SPK/KONS/2022 (PPK)
25/BNR/SPK-Dek.UDY/VIII/2022 (Penyedia)</t>
  </si>
  <si>
    <t>Juni</t>
  </si>
  <si>
    <t>PT. BANGUN NUSA RAYA</t>
  </si>
  <si>
    <t>LANJUTAN PEMBANGUNAN RUMAH SAKIT GIGI DAN MULUT</t>
  </si>
  <si>
    <t>16,VII/UN14.8/PL/SPK/KONS/2022 (PPK)
16/OMD.KSO/VIII/2022 (Penyedia)</t>
  </si>
  <si>
    <t>OSA-MEGAH-DEWATA,KSO</t>
  </si>
  <si>
    <t>PEMBANGUNAN GEDUNG DEKANAT FEB DAN FH</t>
  </si>
  <si>
    <t>4471.CBJ.001.051.B.537113 &amp; 4471.CBJ.001.051.B.537113</t>
  </si>
  <si>
    <t>01,VI/UN14.8/PL/SPK/KONS/2022 (PPK)
01/AG-NJA.JA.JK.UU/VIII/2022 (Penyedia)</t>
  </si>
  <si>
    <t>PT. ALVARINI GEMILANG-PT. NARATEK JAYA ABADI</t>
  </si>
  <si>
    <t>PEMBANGUNAN GEDUNG HUMANITY (PEMBANGUNAN GEDUNG LECTURE BUILDING)</t>
  </si>
  <si>
    <t>32.VIII/UN14.8/PL/SPK/KONS/2022 (PPK) 29/OSD.KSO/VIII/2022 (Penyedia)</t>
  </si>
  <si>
    <t>OSA-SEJAHTERA-DEWATA.KSO</t>
  </si>
  <si>
    <t>RENOVASI GEDUNG PERPUSTAKAAN DAN PENATAAN HALAMAN (BU)</t>
  </si>
  <si>
    <t>4471,CBJ.001.051.A.537113</t>
  </si>
  <si>
    <t>30.VII/UN14.8/PL/SPK/KONS/2022  (PPK) 01/BKB/IX/2022 (Penyedia)</t>
  </si>
  <si>
    <t>September</t>
  </si>
  <si>
    <t>PT. BINTANG KEJORA BALI</t>
  </si>
  <si>
    <t>PERBAIKAN PRASARANA RUMAH SAKIT UNUD (BU)</t>
  </si>
  <si>
    <t>4471.CBJ.002.051.C.537113</t>
  </si>
  <si>
    <t>20.VIII/UN14.8/PL/SPK/KONS/2022 (PPK) --/--/--/2022 (Penyedia)</t>
  </si>
  <si>
    <t>CV. TSARAYA</t>
  </si>
  <si>
    <t>PENGGANTIAN KAP GEDUNG JA DAN KOMPOS (FTP)</t>
  </si>
  <si>
    <t>03.VIII/UN14.8/PL/SPK/KONS/2022 (PPK) 121/MTP/IX/20222 (Penyedia)</t>
  </si>
  <si>
    <t>PT. MEGAH TAMA PERKASA</t>
  </si>
  <si>
    <t>REHABILITASI ATAP GEDUNG AU (FKP)</t>
  </si>
  <si>
    <t>08.VIII/UN14.8/PL/SPK/KONS/2022 (PPK) 070/SP/NFJ/IX/2022 (Penyedia)</t>
  </si>
  <si>
    <t>PT. NAFIRI PRIMER JAYA</t>
  </si>
  <si>
    <t>PENGERASAN AKSES JALAN DEPAN TEKNIK SIPIL (BU)</t>
  </si>
  <si>
    <t>02.VIII.UN14.8/PL/SPK/KONS/2022 (PPK) 94/NS/IX/2022 (Penyedia)</t>
  </si>
  <si>
    <t>CV. NEDENG SARI</t>
  </si>
  <si>
    <t>RENOVASI GEDUNG FAKULTAS PETERNAKAN</t>
  </si>
  <si>
    <t>017.IX/UN14.8/PL/SPK/KONS/2022 (PPK)</t>
  </si>
  <si>
    <t>CV. KURNIA JAYA UTAMA</t>
  </si>
  <si>
    <t>PEMBANGUNAN BANGUNAN GREEN HOUSE di KEBUN PERCOBAAN FP</t>
  </si>
  <si>
    <t>020.IX/UN14.8/PL/SPK/KONS/2022 (PPK) 328/SPK/PDW/X/2022</t>
  </si>
  <si>
    <t>CV. PERMATA DEWATA</t>
  </si>
  <si>
    <t>RENOVASI DINDING LUAR GEDUNG FAKULTAS PARIWISATA JIMBARAN (FPAR)</t>
  </si>
  <si>
    <t>018.IX/UN14.8/PL/SPK/KONS/2022 (PPK)</t>
  </si>
  <si>
    <t>PT. GLEBEG BALI UTAMA</t>
  </si>
  <si>
    <t>REHABILITASI GEDUNG KULIAH (FT)</t>
  </si>
  <si>
    <t>019.IX/UN14.8/PL/SPK/KONS2022 (PPK)</t>
  </si>
  <si>
    <t>CV. WIRA YUDHA PERKASA</t>
  </si>
  <si>
    <t>PL KONSULTASI PERENCANAAN</t>
  </si>
  <si>
    <t>PERENCANAAN DED PEMBANGUNAN DEKANAT FAKULTAS HUKUM (FH)</t>
  </si>
  <si>
    <r>
      <rPr>
        <u/>
        <sz val="12"/>
        <rFont val="Times New Roman"/>
        <family val="1"/>
      </rPr>
      <t>11.III/UN14.8/PL/SPK/KONS/2022(PPK)</t>
    </r>
    <r>
      <rPr>
        <sz val="12"/>
        <rFont val="Times New Roman"/>
        <family val="1"/>
      </rPr>
      <t xml:space="preserve">
12.B/TD-SMG/III/2022 (Penyedia)</t>
    </r>
  </si>
  <si>
    <t>CV. TEMADEA</t>
  </si>
  <si>
    <t>PERENCANAAN AKSES JALAN DEPAN TEKNIK SIPIL</t>
  </si>
  <si>
    <t>4471.CBJ.001.051.C.537114</t>
  </si>
  <si>
    <r>
      <rPr>
        <u/>
        <sz val="12"/>
        <rFont val="Times New Roman"/>
        <family val="1"/>
      </rPr>
      <t>06.III/UN14.8/PL/SPK/KONS/2022 (PPK)</t>
    </r>
    <r>
      <rPr>
        <sz val="12"/>
        <rFont val="Times New Roman"/>
        <family val="1"/>
      </rPr>
      <t xml:space="preserve">
29-SDR/SPK/III/2022 (Penyedia)</t>
    </r>
  </si>
  <si>
    <t>CV. SUKARMA DAN REKAN</t>
  </si>
  <si>
    <t>PERENCANAAN RENOVASI GEDUNG PERPUSTAKAAN SELATAN</t>
  </si>
  <si>
    <r>
      <rPr>
        <u/>
        <sz val="12"/>
        <rFont val="Times New Roman"/>
        <family val="1"/>
      </rPr>
      <t>08.III/UN14.8/PL/SPK/KONS/2022 (PPK)</t>
    </r>
    <r>
      <rPr>
        <sz val="12"/>
        <rFont val="Times New Roman"/>
        <family val="1"/>
      </rPr>
      <t xml:space="preserve">
29/WL/III/SPK/2022 (Penyedia)</t>
    </r>
  </si>
  <si>
    <t>Mei</t>
  </si>
  <si>
    <t>CV. WERDHI LAKSANA</t>
  </si>
  <si>
    <t>REVIEW PERENCANAAN GEDUNG DEKANAT FEB</t>
  </si>
  <si>
    <r>
      <rPr>
        <u/>
        <sz val="12"/>
        <rFont val="Times New Roman"/>
        <family val="1"/>
      </rPr>
      <t>19.V/UN14.8/PL/SPK/KONS/2022 (PPK)</t>
    </r>
    <r>
      <rPr>
        <sz val="12"/>
        <rFont val="Times New Roman"/>
        <family val="1"/>
      </rPr>
      <t xml:space="preserve">
33/TD-SMG/VI/2022 (Penyedia)</t>
    </r>
  </si>
  <si>
    <t>REVIEW PERENCANAAN GEDUNG HUMIANITY</t>
  </si>
  <si>
    <t>4471.CBJ.002.051.B.537113</t>
  </si>
  <si>
    <r>
      <rPr>
        <u/>
        <sz val="12"/>
        <rFont val="Times New Roman"/>
        <family val="1"/>
      </rPr>
      <t>24.V/UN14.8/PL/SPK/KONS/2022 (PPK)</t>
    </r>
    <r>
      <rPr>
        <sz val="12"/>
        <rFont val="Times New Roman"/>
        <family val="1"/>
      </rPr>
      <t xml:space="preserve">
16/KAK-SPK/VI/2022 (Penyedia)</t>
    </r>
  </si>
  <si>
    <t>PERENCANAAN RENOVASI GEDUNG PERPUSTAKAAN BARAT</t>
  </si>
  <si>
    <r>
      <rPr>
        <u/>
        <sz val="12"/>
        <rFont val="Times New Roman"/>
        <family val="1"/>
      </rPr>
      <t>04.VI/UN14.8/PL/SPK/KONS/2022 (PPK)</t>
    </r>
    <r>
      <rPr>
        <sz val="12"/>
        <rFont val="Times New Roman"/>
        <family val="1"/>
      </rPr>
      <t xml:space="preserve">
629/WL/VI/SPK/2022 (Penyedia)</t>
    </r>
  </si>
  <si>
    <t>PERENCANAAN PEMBANGUNAN BANGUNAN GREEN HOUSE  di KEBUN PERCOBAAN FP</t>
  </si>
  <si>
    <t>11,VI/UN14.8/PL/SPK/KONS/2022 (PPK)
21/DS/VII/2022 (Penyedia)</t>
  </si>
  <si>
    <t>CV. DUTA SANGGULAN</t>
  </si>
  <si>
    <t>PERENCANAAN MEUBLEAIR CUSTOM PELAYANAN GEDUNG PERPUSTAKAAN</t>
  </si>
  <si>
    <t>30.VI/UN14.9/PL/SPK/KONS/2022 (PPK) --/---/--/----/2022</t>
  </si>
  <si>
    <t>PERENCANAAN DINDING LUAR PARIWISATA</t>
  </si>
  <si>
    <t>02.IX/UN14.8PL/PL/SPK/KONS/2022 (PPK) 13/CAD-SPK/IX/2022 (PENYEDIA)</t>
  </si>
  <si>
    <t>CV. CIPTA ASRI DISAIN</t>
  </si>
  <si>
    <t>PERENCANAAN PEMBANGUNAN GEDUNG UNIT SUMBER DAYA INFORMASI LANTAI IV DAN PUSAT PENELITIAN (BU)</t>
  </si>
  <si>
    <t>05.X/UN14.8/PL/SPK/KONS/2022 (PPK)</t>
  </si>
  <si>
    <t>CV. GOLDMONK ARCHITECTS</t>
  </si>
  <si>
    <t>PERENCANAAN PERAWATAN GEDUNG KULIAH FT</t>
  </si>
  <si>
    <t>18.X/UN14.8/PL/SPK/KONS/2022 (PPK)</t>
  </si>
  <si>
    <t>CV. MANAR JAYA</t>
  </si>
  <si>
    <t>REVIEW DED PERENCANAAN PEMBANGUNAN GEDUNG DEKANAT FTP (BU)</t>
  </si>
  <si>
    <t>25.X/UN14.8/PL/SPK/KONS/2022 (PPK)</t>
  </si>
  <si>
    <t>November</t>
  </si>
  <si>
    <t>ADD PERENCANAAN PURA MAHAWIDYA SARASWATI</t>
  </si>
  <si>
    <t>PL KONSULTASI PENGAWASAN</t>
  </si>
  <si>
    <t xml:space="preserve">PENGAWASAN REHABILITASI PADMASANA DAN BANGUNAN PURA MAHAWIDYA SARASWATI </t>
  </si>
  <si>
    <r>
      <rPr>
        <u/>
        <sz val="12"/>
        <rFont val="Times New Roman"/>
        <family val="1"/>
      </rPr>
      <t>63.IIIUN14.8/PL/SPK/KONS/2022(PPK)</t>
    </r>
    <r>
      <rPr>
        <sz val="12"/>
        <rFont val="Times New Roman"/>
        <family val="1"/>
      </rPr>
      <t xml:space="preserve">
06/DS/IV/SPK/2022 (Penyedia)</t>
    </r>
  </si>
  <si>
    <t>PENGAWASAN PEMBANGUNAN GEDUNG DEKANAT FAKULTAS KELAUTAN DAN PERIKANAN (FKP)</t>
  </si>
  <si>
    <r>
      <rPr>
        <u/>
        <sz val="12"/>
        <rFont val="Times New Roman"/>
        <family val="1"/>
      </rPr>
      <t>01.V/UN14.8/PL/SPK/KONS/2022(PPK)</t>
    </r>
    <r>
      <rPr>
        <sz val="12"/>
        <rFont val="Times New Roman"/>
        <family val="1"/>
      </rPr>
      <t xml:space="preserve">
23/AP-SPK/VI/2022 (Penyedia)</t>
    </r>
  </si>
  <si>
    <t>CV. ARTHA PRATAMA</t>
  </si>
  <si>
    <t>PENGAWASAN RENOVASI GEDUNG FH</t>
  </si>
  <si>
    <t>12,VI/UN14.8/PL/SPK/KONS/2022 (PPK)
15/TB-SPK/VII/2022 (Penyedia)</t>
  </si>
  <si>
    <t>CV. TATARING BALI</t>
  </si>
  <si>
    <t>PENGAWASAN GEDUNG DEKANAT FEB</t>
  </si>
  <si>
    <t>29.VII/UN14.8/PL/SPK/KONS/2022 (PPK) 23-01/VIIII/PH/Kons/2022 (Penyedia)</t>
  </si>
  <si>
    <t>CV. PRAYASCHITA HUTAMA</t>
  </si>
  <si>
    <t>PENGAWASAN LANJUTAN PEMBANGUNAN RUMAH SAKIT GIGI DAN MULUT</t>
  </si>
  <si>
    <t>4471,CBJ.002.051.B.537113</t>
  </si>
  <si>
    <t>07,VIII/UN14.8/PL/SPK/KONS/2022 (PPK)
16/CAD-SPK/VIII/2022 (Penyedia)</t>
  </si>
  <si>
    <t>PENGAWASAN  PEMBANGUNAN LANJUTAN GEDUNG HUMANITY (GEDUNG LECTURE BUILDING)</t>
  </si>
  <si>
    <t>11.VIII/UN14.8/PL/SPK/KONS/2022 (PPK) 50/TD-SMG/VIII/2022 (Penyedia)</t>
  </si>
  <si>
    <t>PENGAWASAN RENOVASI GEDUNG PERPUSTAKAAN SELATAN DAN PENATAAN HALAMAN (BU)</t>
  </si>
  <si>
    <t>14.VIII/UN14.8/PL/SPK/KONS/2022 (PPK) 06/BBW/KONT/IX/2022 (Penyedia)</t>
  </si>
  <si>
    <t>CV. BINA BWANA WISESA</t>
  </si>
  <si>
    <t>PENGAWASAN REHABILITASI ATAP AU (FKP)</t>
  </si>
  <si>
    <t>15.VIII/UN14.8/PL/SPK/KONS/2022 (PPK)</t>
  </si>
  <si>
    <t>PENGAWASAN AKSES JALAN DEPAN TEKNIK SIPIL (BU)</t>
  </si>
  <si>
    <t>22.VIII/UN14.8/PL/SPK/KONS/2022 (PPK)   06-AK/KONT/IX/2022 (Penyedia)</t>
  </si>
  <si>
    <t>Septermber</t>
  </si>
  <si>
    <t>CV. AGUNG KAYANA</t>
  </si>
  <si>
    <t>PENGAWASAN ATAP GEDUNG JA + KOMPOS (FTP)</t>
  </si>
  <si>
    <t>21.VIII/UN14.8/PL/SPK/KONS/2022 (PPK) 1501.15/KONT-MWK/IX/2022 (Penyedia)</t>
  </si>
  <si>
    <t>PT. MAHA WIDYA KONSULTAN</t>
  </si>
  <si>
    <t xml:space="preserve">PENGAWASAN PERBAIKAN PRASARANA RUMAH SAKIT UNUD </t>
  </si>
  <si>
    <t>16.IX/UN14.8/PL/SPK/KONS/2022 (PPK)</t>
  </si>
  <si>
    <t>CV. LUMBUNG ASTI KONSULTAN</t>
  </si>
  <si>
    <t>PENGAWASAN PEMBANGUNAN BANGUNAN GREEN HOUSE DI KEBUN PERCOBAAN FP</t>
  </si>
  <si>
    <t>06.IX/UN14.8/PL/SPK/KONS/2022 (PPK) 14/BB/X/2022 (Penyedia)</t>
  </si>
  <si>
    <t>CV.BALI BECIK</t>
  </si>
  <si>
    <t>PENGAWASAN REHABILITASI GEDUNG (FT)</t>
  </si>
  <si>
    <t>001.X/UN14.8/PL/SPK/KONS/2022 (PPK)</t>
  </si>
  <si>
    <t>PENGAWASAN RENOVASI GEDUNG (FAPET)</t>
  </si>
  <si>
    <t>004.X/UN14.8/PL/SPK/KONS.2022 (PPK) 67/TMD-SMG/X/2022 (Penyedia)</t>
  </si>
  <si>
    <t>PENGAWASAN RENOVASI DINDING LUAR GEDUNG FAKULTAS PARIWISATA JIMBARAN (FPAR)</t>
  </si>
  <si>
    <t>029.X/UN14.8/PL/SPK/KONS/2022 (PPK)</t>
  </si>
  <si>
    <t>PL KONSTRUKSI</t>
  </si>
  <si>
    <t>PERAWATAN GEDUNG KULIAH (FK)</t>
  </si>
  <si>
    <t>4471.CBJ.002.051.A.537113</t>
  </si>
  <si>
    <r>
      <rPr>
        <u/>
        <sz val="12"/>
        <rFont val="Times New Roman"/>
        <family val="1"/>
      </rPr>
      <t>02.III/UN14.8/PL/SPK/KONS/2022 (PPK)</t>
    </r>
    <r>
      <rPr>
        <sz val="12"/>
        <rFont val="Times New Roman"/>
        <family val="1"/>
      </rPr>
      <t xml:space="preserve">
05,18/SPK-LJK/III/2022 (Penyedia)</t>
    </r>
  </si>
  <si>
    <t>PT. LABDA JAGAT KONSTRUKSI</t>
  </si>
  <si>
    <t>PERAWATAN TAMAN (FK)</t>
  </si>
  <si>
    <t>4471.CBJ.001.051.A.525114</t>
  </si>
  <si>
    <t>01.VI/UN14.8/PL/SPK/KONS/2022 (PPK)
04.24/SPK-DLR/VIII/2022 (Penyedia)</t>
  </si>
  <si>
    <t>CV. DALANDRA RAHARJA</t>
  </si>
  <si>
    <t>RENOVASI RUANGAN KERJA BAGIAN KEUANGAN (BPKU)</t>
  </si>
  <si>
    <t>09.VI/UN14.8/PL/SPK/KONS/2022 (PPK)
08/MM/VII/2022 (Penyedia)</t>
  </si>
  <si>
    <t>CV. MANIK MAS</t>
  </si>
  <si>
    <t>PEMELIHARAAN JARINGAN AIR (BU)</t>
  </si>
  <si>
    <t>4257.EBA.994.002.G.523133</t>
  </si>
  <si>
    <t>10.VI/UN14.8/SPK/VI/BU/TURTHTL/KONS/2022 (PPK)
09/RE.SPK/VI/2022 (Penyedia)</t>
  </si>
  <si>
    <t>CV. RADJA ELEKTRIKA</t>
  </si>
  <si>
    <t>PEMBUATAN RUANG STUDIO PEMBELAJARAN (LP3M)</t>
  </si>
  <si>
    <t>10.VI/UN14.8/PL/SPK/KONS/2022 (PPK)
011/KK/VII/2022 (Penyedia)</t>
  </si>
  <si>
    <t>CV. KARYA KENITEN</t>
  </si>
  <si>
    <t>PEMELIHARAAN KURSI FEB</t>
  </si>
  <si>
    <t xml:space="preserve">09.VIII/UN14.8/PL/SPK/KONS/2022 (PPK) ---/-----/----/2022 (Penyedia)  </t>
  </si>
  <si>
    <t>CV. MITRA WISA MANDIRI</t>
  </si>
  <si>
    <t>PEMELIHARAAN GEDUNG BANGUNAN JIMBARAN</t>
  </si>
  <si>
    <t>022.IX/UN14.8/PL/SPK/KON/2022 (PPK) 18/SPC.SPK/SEPT/2022 (PENYEDIA)</t>
  </si>
  <si>
    <t>CV. SURYA PANDE CONSTRUCTION</t>
  </si>
  <si>
    <t>PERBAIKAN JARINGAN AIR (FT)</t>
  </si>
  <si>
    <t>25.IX/UN14.8/PL/SPK/KONS/2022 (PPK) 19/SPC.SPK/SEPT/2022 (PENYEDIA)</t>
  </si>
  <si>
    <t>PENATAAN HALAMAN GEDUNG FAKULTAS ILMU SOSIAL DAN POLITIK (FISIP)</t>
  </si>
  <si>
    <t>26.VIII/UN14.8PL/SPK/KONS/2022 (PPK) 09/MM/IX/2022 (PENYEDIA)</t>
  </si>
  <si>
    <t xml:space="preserve">September </t>
  </si>
  <si>
    <t>PENGADAAN MEUBELAIR SCIENCE TECHNO PARK (STP) (LPPM)</t>
  </si>
  <si>
    <t>4471.DBA.004.051.B.537112</t>
  </si>
  <si>
    <t>028.IX/UN14.8/PL/SPK/KONS/2022 (PPK) 07.03/SPK-DLR/X/2022 (PENYEDIA)</t>
  </si>
  <si>
    <t>PEMELIHARAAN GEDUNG/BANGUNAN KAMPUS SUDIRMAN (BU)</t>
  </si>
  <si>
    <t>019.X/UN14.8/PL/SPK/KONS/2022 (PPK)</t>
  </si>
  <si>
    <t>Proses</t>
  </si>
  <si>
    <t>PT. TIRTA GIRII AYUNG</t>
  </si>
  <si>
    <t>PERAWATAN/KEBERSIHAN GEDUNG (PASCASARJANA) (RM)</t>
  </si>
  <si>
    <t>020.X/UN14.8/PL/SPK/KONS (PPK)</t>
  </si>
  <si>
    <t>PEMELIHARAAN GEDUNG FAKULTAS PARIWISATA (FPAR)</t>
  </si>
  <si>
    <t>02.X/UN14.8/PL/SPK/KONS/2022 (PPK) 20/SPC.SPK/NOP/2022 (PENYEDIA)</t>
  </si>
  <si>
    <t>PERAWATAN GEDUNG KULIAH (FK) (BARU)</t>
  </si>
  <si>
    <t>024.X/UN14.8/PL/SPK/KONS/2022 (PPK)</t>
  </si>
  <si>
    <t xml:space="preserve">PENGGANTIAN KARPET RUANG AULA GEDUNG PASCASARJANA </t>
  </si>
  <si>
    <t>022.X/UN14.8/PL/SPK.KONS/2022 (PPK)</t>
  </si>
  <si>
    <t>PT. SURYA BALI KONSTRUKSI</t>
  </si>
  <si>
    <t>PEMELIHARAAN GEDUNG FEB UNUD JIMBARAN - GEDUNG IA (FEB)</t>
  </si>
  <si>
    <t>021.X/UN14.8/PL/SPK/KONS.(PPK)</t>
  </si>
  <si>
    <t>PERAWATAN GEDUNG KULIAH (FTP)</t>
  </si>
  <si>
    <t>026.X/UN14.8/PL/KONS/2022 (PPK)</t>
  </si>
  <si>
    <t xml:space="preserve">PERAWATAN GEDUNG ADMINISTASI (FP) </t>
  </si>
  <si>
    <t>023.X/UN14.8/PL/SPK/KONS/2022</t>
  </si>
  <si>
    <t>CV. AYUNING MERTHA</t>
  </si>
  <si>
    <t>RENOVASI GEDUNG PROF. IDA BAGUS MANTRA DAN I GUSTI NGURAH BAGUS (FIB)</t>
  </si>
  <si>
    <t>10.VI/UN14.8PL.SPK.KONS/2022 (PPK)</t>
  </si>
  <si>
    <t>RENOVASI RUANG / KANTOR BIRO KEMAHASISWAAN DAN PENYEKATAN RUANG PENGEMBANGAN KEMAHASISWAAN DI GEDUNG AGROKOMPLEK (BK)</t>
  </si>
  <si>
    <t>22.XI/UN14.8/PL/SPK/KONS/2022 (PPK)</t>
  </si>
  <si>
    <t>CV. PANDE NUSA</t>
  </si>
  <si>
    <t>PEMELIHARAAN JARINGAN LISTRIK (BU) (RM)</t>
  </si>
  <si>
    <t>27.XI/UN.14/PL/SPK/KONS/2022 (PPK)</t>
  </si>
  <si>
    <t>CV. MITRA JAYA ABADI</t>
  </si>
  <si>
    <t>PEMELIHARAAN GEDUNG STUDENT CENTRE</t>
  </si>
  <si>
    <t>26.XI/UN14.8/PL/SPK/KONS/2022 (PPK)</t>
  </si>
  <si>
    <t>PT SURYA BALI KONSTRUKSI</t>
  </si>
  <si>
    <t>PEMELIHARAAN GEDUNG/BANGUNAN KANTOR BERTINGKAT (FIB)</t>
  </si>
  <si>
    <t>25.XI/UN14.8/PL/SPK/KONS/2022 (PPK)</t>
  </si>
  <si>
    <t>PEMELIHARAAN HALAMAN GEDUNG PASCASARJANA</t>
  </si>
  <si>
    <t>18.XI/UN14.8/PL/SPK/KONS/2022 (PPK)</t>
  </si>
  <si>
    <t>CV. NARIRATIH</t>
  </si>
  <si>
    <t>PERAWATAN POMPA AIR DAN PEMELIHARAAN JARINGAN AIR (BU)</t>
  </si>
  <si>
    <t>32.XI/UN14.8/PL/SPK/KONS/2022 (PPK)</t>
  </si>
  <si>
    <t>CV. SURYA MAS GEMILANG</t>
  </si>
  <si>
    <t>PERBAIKAN LISTRIK (FT)</t>
  </si>
  <si>
    <t>33.XI/UN14.8/PL/SPK/KONS/2022 (PPK)</t>
  </si>
  <si>
    <t>December</t>
  </si>
  <si>
    <t>`</t>
  </si>
</sst>
</file>

<file path=xl/styles.xml><?xml version="1.0" encoding="utf-8"?>
<styleSheet xmlns="http://schemas.openxmlformats.org/spreadsheetml/2006/main">
  <numFmts count="9">
    <numFmt numFmtId="41" formatCode="_-* #,##0_-;\-* #,##0_-;_-* &quot;-&quot;_-;_-@_-"/>
    <numFmt numFmtId="164" formatCode="_(* #,##0_);_(* \(#,##0\);_(* &quot;-&quot;_);_(@_)"/>
    <numFmt numFmtId="165" formatCode="0;[Red]0"/>
    <numFmt numFmtId="166" formatCode="_(* #,##0.00_);_(* \(#,##0.00\);_(* &quot;-&quot;??_);_(@_)"/>
    <numFmt numFmtId="167" formatCode="#,##0;[Red]#,##0"/>
    <numFmt numFmtId="168" formatCode="[$-13809]dd\ mmmm\ yyyy;@"/>
    <numFmt numFmtId="169" formatCode="_(* #,##0_);_(* \(#,##0\);_(* &quot;-&quot;??_);_(@_)"/>
    <numFmt numFmtId="170" formatCode="[$-F800]dddd\,\ mmmm\ dd\,\ yyyy"/>
    <numFmt numFmtId="171" formatCode="_-* #,##0_-;\-* #,##0_-;_-* &quot;-&quot;??_-;_-@_-"/>
  </numFmts>
  <fonts count="27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Calibri"/>
      <family val="2"/>
    </font>
    <font>
      <b/>
      <u/>
      <sz val="11"/>
      <name val="Times New Roman"/>
      <family val="1"/>
    </font>
    <font>
      <b/>
      <sz val="18"/>
      <color theme="1"/>
      <name val="Times New Roman"/>
      <family val="1"/>
    </font>
    <font>
      <u/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theme="1"/>
      <name val="Footlight MT Light"/>
      <family val="1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1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7" fillId="0" borderId="0"/>
    <xf numFmtId="0" fontId="20" fillId="0" borderId="0" applyFill="0" applyProtection="0"/>
    <xf numFmtId="41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305">
    <xf numFmtId="0" fontId="0" fillId="0" borderId="0" xfId="0"/>
    <xf numFmtId="0" fontId="3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vertical="center" wrapText="1"/>
    </xf>
    <xf numFmtId="0" fontId="8" fillId="0" borderId="5" xfId="0" quotePrefix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167" fontId="8" fillId="0" borderId="5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168" fontId="8" fillId="0" borderId="5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" fontId="8" fillId="0" borderId="5" xfId="0" quotePrefix="1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167" fontId="10" fillId="0" borderId="5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center" vertical="center"/>
    </xf>
    <xf numFmtId="167" fontId="10" fillId="0" borderId="5" xfId="1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165" fontId="8" fillId="0" borderId="5" xfId="0" quotePrefix="1" applyNumberFormat="1" applyFont="1" applyFill="1" applyBorder="1" applyAlignment="1">
      <alignment horizontal="center" vertical="center"/>
    </xf>
    <xf numFmtId="167" fontId="8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left" vertical="center" wrapText="1"/>
    </xf>
    <xf numFmtId="165" fontId="8" fillId="0" borderId="7" xfId="0" quotePrefix="1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Fill="1" applyBorder="1" applyAlignment="1">
      <alignment horizontal="left" vertical="center" wrapText="1"/>
    </xf>
    <xf numFmtId="15" fontId="8" fillId="0" borderId="5" xfId="0" quotePrefix="1" applyNumberFormat="1" applyFont="1" applyFill="1" applyBorder="1" applyAlignment="1">
      <alignment horizontal="center" vertical="center" wrapText="1"/>
    </xf>
    <xf numFmtId="165" fontId="8" fillId="0" borderId="9" xfId="0" quotePrefix="1" applyNumberFormat="1" applyFont="1" applyFill="1" applyBorder="1" applyAlignment="1">
      <alignment horizontal="center" vertical="center"/>
    </xf>
    <xf numFmtId="167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7" fontId="12" fillId="0" borderId="5" xfId="0" applyNumberFormat="1" applyFont="1" applyFill="1" applyBorder="1" applyAlignment="1">
      <alignment horizontal="center" vertical="center" wrapText="1"/>
    </xf>
    <xf numFmtId="167" fontId="8" fillId="0" borderId="5" xfId="1" applyNumberFormat="1" applyFont="1" applyFill="1" applyBorder="1" applyAlignment="1">
      <alignment horizontal="right" vertical="center" wrapText="1"/>
    </xf>
    <xf numFmtId="165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64" fontId="8" fillId="0" borderId="5" xfId="2" applyFont="1" applyFill="1" applyBorder="1" applyAlignment="1">
      <alignment vertical="center" wrapText="1"/>
    </xf>
    <xf numFmtId="164" fontId="8" fillId="0" borderId="7" xfId="2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0" fontId="6" fillId="0" borderId="0" xfId="0" applyFont="1"/>
    <xf numFmtId="164" fontId="2" fillId="0" borderId="0" xfId="2" applyFont="1" applyFill="1"/>
    <xf numFmtId="0" fontId="0" fillId="0" borderId="0" xfId="0" applyFill="1"/>
    <xf numFmtId="0" fontId="3" fillId="0" borderId="0" xfId="0" applyFont="1" applyFill="1" applyAlignment="1">
      <alignment horizontal="left"/>
    </xf>
    <xf numFmtId="0" fontId="4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6" fillId="0" borderId="0" xfId="2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13" fillId="0" borderId="0" xfId="2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8" fillId="0" borderId="0" xfId="2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164" fontId="13" fillId="0" borderId="0" xfId="2" applyFont="1" applyFill="1" applyAlignment="1">
      <alignment horizontal="left" vertical="center"/>
    </xf>
    <xf numFmtId="167" fontId="8" fillId="0" borderId="7" xfId="1" applyNumberFormat="1" applyFont="1" applyFill="1" applyBorder="1" applyAlignment="1">
      <alignment horizontal="right" vertical="center"/>
    </xf>
    <xf numFmtId="165" fontId="8" fillId="0" borderId="10" xfId="0" applyNumberFormat="1" applyFont="1" applyFill="1" applyBorder="1" applyAlignment="1">
      <alignment horizontal="center" vertical="center"/>
    </xf>
    <xf numFmtId="167" fontId="10" fillId="0" borderId="12" xfId="0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/>
    </xf>
    <xf numFmtId="167" fontId="10" fillId="0" borderId="12" xfId="1" applyNumberFormat="1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67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13" fillId="0" borderId="0" xfId="0" applyFont="1" applyFill="1"/>
    <xf numFmtId="167" fontId="6" fillId="0" borderId="0" xfId="0" applyNumberFormat="1" applyFont="1" applyFill="1"/>
    <xf numFmtId="169" fontId="6" fillId="0" borderId="0" xfId="0" applyNumberFormat="1" applyFont="1" applyAlignment="1">
      <alignment vertical="center"/>
    </xf>
    <xf numFmtId="3" fontId="0" fillId="0" borderId="0" xfId="0" applyNumberFormat="1"/>
    <xf numFmtId="0" fontId="18" fillId="0" borderId="0" xfId="0" applyFont="1" applyFill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17" fontId="9" fillId="0" borderId="5" xfId="0" quotePrefix="1" applyNumberFormat="1" applyFont="1" applyFill="1" applyBorder="1" applyAlignment="1">
      <alignment horizontal="center" vertical="center" wrapText="1"/>
    </xf>
    <xf numFmtId="168" fontId="8" fillId="0" borderId="5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167" fontId="8" fillId="0" borderId="5" xfId="1" applyNumberFormat="1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horizontal="left" vertical="center" wrapText="1"/>
    </xf>
    <xf numFmtId="0" fontId="9" fillId="0" borderId="5" xfId="0" quotePrefix="1" applyFont="1" applyFill="1" applyBorder="1" applyAlignment="1">
      <alignment horizontal="center" vertical="center" wrapText="1"/>
    </xf>
    <xf numFmtId="3" fontId="6" fillId="0" borderId="0" xfId="0" applyNumberFormat="1" applyFont="1" applyFill="1"/>
    <xf numFmtId="164" fontId="8" fillId="0" borderId="0" xfId="0" applyNumberFormat="1" applyFont="1" applyFill="1" applyAlignment="1">
      <alignment vertical="center"/>
    </xf>
    <xf numFmtId="3" fontId="13" fillId="0" borderId="0" xfId="0" applyNumberFormat="1" applyFont="1" applyFill="1"/>
    <xf numFmtId="3" fontId="13" fillId="0" borderId="5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167" fontId="8" fillId="0" borderId="5" xfId="0" applyNumberFormat="1" applyFont="1" applyFill="1" applyBorder="1" applyAlignment="1">
      <alignment horizontal="center" vertical="center"/>
    </xf>
    <xf numFmtId="0" fontId="9" fillId="0" borderId="7" xfId="0" quotePrefix="1" applyFont="1" applyFill="1" applyBorder="1" applyAlignment="1">
      <alignment horizontal="center" vertical="center" wrapText="1"/>
    </xf>
    <xf numFmtId="167" fontId="8" fillId="0" borderId="7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5" fontId="8" fillId="0" borderId="11" xfId="0" applyNumberFormat="1" applyFont="1" applyFill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167" fontId="8" fillId="0" borderId="0" xfId="1" applyNumberFormat="1" applyFont="1" applyFill="1" applyBorder="1" applyAlignment="1">
      <alignment horizontal="right" vertical="center"/>
    </xf>
    <xf numFmtId="3" fontId="0" fillId="0" borderId="0" xfId="0" applyNumberFormat="1" applyFill="1"/>
    <xf numFmtId="167" fontId="8" fillId="0" borderId="7" xfId="1" applyNumberFormat="1" applyFont="1" applyFill="1" applyBorder="1" applyAlignment="1">
      <alignment horizontal="center" vertical="center"/>
    </xf>
    <xf numFmtId="167" fontId="8" fillId="0" borderId="7" xfId="0" applyNumberFormat="1" applyFont="1" applyFill="1" applyBorder="1" applyAlignment="1">
      <alignment horizontal="center" vertical="center"/>
    </xf>
    <xf numFmtId="168" fontId="8" fillId="0" borderId="7" xfId="0" quotePrefix="1" applyNumberFormat="1" applyFont="1" applyFill="1" applyBorder="1" applyAlignment="1">
      <alignment horizontal="center" vertical="center" wrapText="1"/>
    </xf>
    <xf numFmtId="167" fontId="9" fillId="0" borderId="5" xfId="0" applyNumberFormat="1" applyFont="1" applyFill="1" applyBorder="1" applyAlignment="1">
      <alignment horizontal="center" vertical="center" wrapText="1"/>
    </xf>
    <xf numFmtId="168" fontId="8" fillId="0" borderId="9" xfId="0" quotePrefix="1" applyNumberFormat="1" applyFont="1" applyFill="1" applyBorder="1" applyAlignment="1">
      <alignment vertical="center" wrapText="1"/>
    </xf>
    <xf numFmtId="165" fontId="8" fillId="0" borderId="0" xfId="0" applyNumberFormat="1" applyFont="1" applyFill="1" applyAlignment="1">
      <alignment horizontal="center" vertical="center"/>
    </xf>
    <xf numFmtId="16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vertical="center" wrapText="1"/>
    </xf>
    <xf numFmtId="0" fontId="13" fillId="0" borderId="0" xfId="0" quotePrefix="1" applyFont="1" applyFill="1" applyAlignment="1">
      <alignment horizontal="center" vertical="center" wrapText="1"/>
    </xf>
    <xf numFmtId="167" fontId="13" fillId="0" borderId="0" xfId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169" fontId="13" fillId="0" borderId="0" xfId="1" applyNumberFormat="1" applyFont="1" applyFill="1" applyBorder="1" applyAlignment="1">
      <alignment horizontal="right" vertical="center" wrapText="1"/>
    </xf>
    <xf numFmtId="169" fontId="13" fillId="0" borderId="0" xfId="1" applyNumberFormat="1" applyFont="1" applyFill="1" applyBorder="1" applyAlignment="1">
      <alignment horizontal="right" vertical="center"/>
    </xf>
    <xf numFmtId="17" fontId="13" fillId="0" borderId="0" xfId="0" applyNumberFormat="1" applyFont="1" applyFill="1" applyAlignment="1">
      <alignment horizontal="center" vertical="center" wrapText="1"/>
    </xf>
    <xf numFmtId="170" fontId="13" fillId="0" borderId="0" xfId="0" quotePrefix="1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7" fontId="8" fillId="0" borderId="7" xfId="0" applyNumberFormat="1" applyFont="1" applyFill="1" applyBorder="1" applyAlignment="1">
      <alignment vertical="center"/>
    </xf>
    <xf numFmtId="167" fontId="10" fillId="0" borderId="0" xfId="0" applyNumberFormat="1" applyFont="1" applyFill="1" applyAlignment="1">
      <alignment horizontal="right" vertical="center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7" xfId="0" applyNumberFormat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/>
    </xf>
    <xf numFmtId="164" fontId="8" fillId="0" borderId="5" xfId="2" applyFont="1" applyFill="1" applyBorder="1" applyAlignment="1">
      <alignment vertical="center"/>
    </xf>
    <xf numFmtId="164" fontId="8" fillId="0" borderId="0" xfId="2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3" fontId="13" fillId="2" borderId="7" xfId="0" quotePrefix="1" applyNumberFormat="1" applyFont="1" applyFill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 wrapText="1"/>
    </xf>
    <xf numFmtId="15" fontId="13" fillId="0" borderId="5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15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3" fontId="13" fillId="0" borderId="7" xfId="0" quotePrefix="1" applyNumberFormat="1" applyFont="1" applyBorder="1" applyAlignment="1">
      <alignment horizontal="center" vertical="center"/>
    </xf>
    <xf numFmtId="3" fontId="13" fillId="0" borderId="5" xfId="0" quotePrefix="1" applyNumberFormat="1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15" fontId="13" fillId="0" borderId="5" xfId="0" quotePrefix="1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41" fontId="13" fillId="0" borderId="5" xfId="9" applyFont="1" applyBorder="1" applyAlignment="1">
      <alignment vertical="center"/>
    </xf>
    <xf numFmtId="0" fontId="13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/>
    </xf>
    <xf numFmtId="169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171" fontId="10" fillId="0" borderId="0" xfId="0" applyNumberFormat="1" applyFont="1" applyBorder="1" applyAlignment="1">
      <alignment vertical="center"/>
    </xf>
    <xf numFmtId="171" fontId="6" fillId="0" borderId="0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3" fillId="0" borderId="5" xfId="11" applyNumberFormat="1" applyFont="1" applyFill="1" applyBorder="1" applyAlignment="1">
      <alignment horizontal="center" vertical="center"/>
    </xf>
    <xf numFmtId="3" fontId="13" fillId="0" borderId="5" xfId="11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vertical="center" wrapText="1"/>
    </xf>
    <xf numFmtId="169" fontId="13" fillId="0" borderId="5" xfId="1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3" fillId="0" borderId="5" xfId="0" applyFont="1" applyFill="1" applyBorder="1"/>
    <xf numFmtId="0" fontId="13" fillId="0" borderId="19" xfId="0" applyFont="1" applyFill="1" applyBorder="1" applyAlignment="1">
      <alignment horizontal="center" vertical="center"/>
    </xf>
    <xf numFmtId="0" fontId="6" fillId="0" borderId="5" xfId="10" applyFont="1" applyFill="1" applyBorder="1" applyAlignment="1">
      <alignment vertical="center" wrapText="1"/>
    </xf>
    <xf numFmtId="167" fontId="13" fillId="0" borderId="5" xfId="2" applyNumberFormat="1" applyFont="1" applyFill="1" applyBorder="1" applyAlignment="1">
      <alignment vertical="center"/>
    </xf>
    <xf numFmtId="0" fontId="13" fillId="0" borderId="5" xfId="0" applyFont="1" applyFill="1" applyBorder="1" applyAlignment="1">
      <alignment wrapText="1"/>
    </xf>
    <xf numFmtId="0" fontId="13" fillId="0" borderId="5" xfId="10" applyFont="1" applyFill="1" applyBorder="1" applyAlignment="1">
      <alignment vertical="center" wrapText="1"/>
    </xf>
    <xf numFmtId="0" fontId="13" fillId="0" borderId="5" xfId="1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13" fillId="0" borderId="19" xfId="10" applyFont="1" applyFill="1" applyBorder="1" applyAlignment="1">
      <alignment vertical="center" wrapText="1"/>
    </xf>
    <xf numFmtId="0" fontId="13" fillId="0" borderId="18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wrapText="1"/>
    </xf>
    <xf numFmtId="169" fontId="13" fillId="0" borderId="5" xfId="1" applyNumberFormat="1" applyFont="1" applyFill="1" applyBorder="1" applyAlignment="1"/>
    <xf numFmtId="0" fontId="6" fillId="0" borderId="5" xfId="0" applyFont="1" applyFill="1" applyBorder="1"/>
    <xf numFmtId="3" fontId="6" fillId="0" borderId="5" xfId="1" applyNumberFormat="1" applyFont="1" applyFill="1" applyBorder="1" applyAlignment="1">
      <alignment horizontal="center"/>
    </xf>
    <xf numFmtId="169" fontId="6" fillId="0" borderId="5" xfId="0" applyNumberFormat="1" applyFont="1" applyFill="1" applyBorder="1" applyAlignment="1">
      <alignment vertical="center"/>
    </xf>
    <xf numFmtId="169" fontId="6" fillId="0" borderId="5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/>
    <xf numFmtId="0" fontId="13" fillId="0" borderId="5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165" fontId="10" fillId="0" borderId="11" xfId="0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65" fontId="10" fillId="0" borderId="4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4" fillId="0" borderId="4" xfId="0" quotePrefix="1" applyNumberFormat="1" applyFont="1" applyFill="1" applyBorder="1" applyAlignment="1">
      <alignment horizontal="left" vertical="center"/>
    </xf>
    <xf numFmtId="165" fontId="14" fillId="0" borderId="5" xfId="0" applyNumberFormat="1" applyFont="1" applyFill="1" applyBorder="1" applyAlignment="1">
      <alignment horizontal="left" vertical="center"/>
    </xf>
    <xf numFmtId="165" fontId="14" fillId="0" borderId="6" xfId="0" applyNumberFormat="1" applyFont="1" applyFill="1" applyBorder="1" applyAlignment="1">
      <alignment horizontal="left" vertical="center"/>
    </xf>
    <xf numFmtId="0" fontId="8" fillId="0" borderId="7" xfId="0" quotePrefix="1" applyFont="1" applyFill="1" applyBorder="1" applyAlignment="1">
      <alignment horizontal="center" vertical="center" wrapText="1"/>
    </xf>
    <xf numFmtId="0" fontId="8" fillId="0" borderId="8" xfId="0" quotePrefix="1" applyFont="1" applyFill="1" applyBorder="1" applyAlignment="1">
      <alignment horizontal="center" vertical="center" wrapText="1"/>
    </xf>
    <xf numFmtId="164" fontId="8" fillId="0" borderId="7" xfId="2" applyFont="1" applyFill="1" applyBorder="1" applyAlignment="1">
      <alignment horizontal="center" vertical="center" wrapText="1"/>
    </xf>
    <xf numFmtId="164" fontId="8" fillId="0" borderId="8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4" fontId="8" fillId="0" borderId="5" xfId="2" applyFont="1" applyFill="1" applyBorder="1" applyAlignment="1">
      <alignment horizontal="center" vertical="center" wrapText="1"/>
    </xf>
    <xf numFmtId="0" fontId="0" fillId="0" borderId="5" xfId="0" applyFill="1" applyBorder="1"/>
    <xf numFmtId="165" fontId="8" fillId="0" borderId="7" xfId="0" quotePrefix="1" applyNumberFormat="1" applyFont="1" applyFill="1" applyBorder="1" applyAlignment="1">
      <alignment horizontal="center" vertical="center"/>
    </xf>
    <xf numFmtId="165" fontId="8" fillId="0" borderId="8" xfId="0" quotePrefix="1" applyNumberFormat="1" applyFont="1" applyFill="1" applyBorder="1" applyAlignment="1">
      <alignment horizontal="center" vertical="center"/>
    </xf>
    <xf numFmtId="165" fontId="8" fillId="0" borderId="9" xfId="0" quotePrefix="1" applyNumberFormat="1" applyFont="1" applyFill="1" applyBorder="1" applyAlignment="1">
      <alignment horizontal="center" vertical="center"/>
    </xf>
    <xf numFmtId="167" fontId="8" fillId="0" borderId="7" xfId="0" applyNumberFormat="1" applyFont="1" applyFill="1" applyBorder="1" applyAlignment="1">
      <alignment horizontal="center" vertical="center"/>
    </xf>
    <xf numFmtId="167" fontId="8" fillId="0" borderId="8" xfId="0" applyNumberFormat="1" applyFont="1" applyFill="1" applyBorder="1" applyAlignment="1">
      <alignment horizontal="center" vertical="center"/>
    </xf>
    <xf numFmtId="167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quotePrefix="1" applyFont="1" applyFill="1" applyBorder="1" applyAlignment="1">
      <alignment horizontal="center" vertical="center" wrapText="1"/>
    </xf>
    <xf numFmtId="164" fontId="8" fillId="0" borderId="9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4" xfId="0" quotePrefix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14" fillId="0" borderId="14" xfId="0" quotePrefix="1" applyNumberFormat="1" applyFont="1" applyFill="1" applyBorder="1" applyAlignment="1">
      <alignment horizontal="left" vertical="center"/>
    </xf>
    <xf numFmtId="165" fontId="14" fillId="0" borderId="15" xfId="0" applyNumberFormat="1" applyFont="1" applyFill="1" applyBorder="1" applyAlignment="1">
      <alignment horizontal="left" vertical="center"/>
    </xf>
    <xf numFmtId="165" fontId="14" fillId="0" borderId="16" xfId="0" applyNumberFormat="1" applyFont="1" applyFill="1" applyBorder="1" applyAlignment="1">
      <alignment horizontal="left" vertical="center"/>
    </xf>
    <xf numFmtId="167" fontId="8" fillId="0" borderId="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65" fontId="14" fillId="0" borderId="5" xfId="0" quotePrefix="1" applyNumberFormat="1" applyFont="1" applyFill="1" applyBorder="1" applyAlignment="1">
      <alignment horizontal="left" vertical="center"/>
    </xf>
    <xf numFmtId="165" fontId="14" fillId="0" borderId="17" xfId="0" quotePrefix="1" applyNumberFormat="1" applyFont="1" applyFill="1" applyBorder="1" applyAlignment="1">
      <alignment horizontal="left" vertical="center"/>
    </xf>
    <xf numFmtId="165" fontId="14" fillId="0" borderId="17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5" xfId="0" applyFont="1" applyBorder="1" applyAlignment="1">
      <alignment horizontal="right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8" xfId="10" applyFont="1" applyFill="1" applyBorder="1" applyAlignment="1">
      <alignment horizontal="center" vertical="center" wrapText="1"/>
    </xf>
    <xf numFmtId="0" fontId="6" fillId="0" borderId="15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</cellXfs>
  <cellStyles count="12">
    <cellStyle name="Comma" xfId="1" builtinId="3"/>
    <cellStyle name="Comma [0]" xfId="2" builtinId="6"/>
    <cellStyle name="Comma [0] 2" xfId="3"/>
    <cellStyle name="Comma [0] 3" xfId="9"/>
    <cellStyle name="Comma 2" xfId="4"/>
    <cellStyle name="Comma 2 2" xfId="11"/>
    <cellStyle name="Comma 3" xfId="5"/>
    <cellStyle name="Comma 4" xfId="6"/>
    <cellStyle name="Normal" xfId="0" builtinId="0"/>
    <cellStyle name="Normal 2" xfId="7"/>
    <cellStyle name="Normal 3" xfId="8"/>
    <cellStyle name="Normal 3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7"/>
  <sheetViews>
    <sheetView view="pageBreakPreview" topLeftCell="E55" zoomScale="65" zoomScaleNormal="100" zoomScaleSheetLayoutView="65" zoomScalePageLayoutView="70" workbookViewId="0">
      <selection activeCell="O34" sqref="O34"/>
    </sheetView>
  </sheetViews>
  <sheetFormatPr defaultRowHeight="15.75"/>
  <cols>
    <col min="1" max="1" width="5.5" style="48" customWidth="1"/>
    <col min="2" max="2" width="31.125" style="48" customWidth="1"/>
    <col min="3" max="3" width="28.75" style="48" bestFit="1" customWidth="1"/>
    <col min="4" max="4" width="20.625" style="48" customWidth="1"/>
    <col min="5" max="5" width="14" style="48" customWidth="1"/>
    <col min="6" max="6" width="15.5" style="48" customWidth="1"/>
    <col min="7" max="7" width="20" style="48" customWidth="1"/>
    <col min="8" max="8" width="36.5" style="48" customWidth="1"/>
    <col min="9" max="9" width="39.5" style="48" customWidth="1"/>
    <col min="10" max="10" width="17.625" style="48" bestFit="1" customWidth="1"/>
    <col min="11" max="11" width="17.625" style="76" bestFit="1" customWidth="1"/>
    <col min="12" max="12" width="17.25" style="76" customWidth="1"/>
    <col min="13" max="13" width="14" style="48" bestFit="1" customWidth="1"/>
    <col min="14" max="14" width="16" style="48" customWidth="1"/>
    <col min="15" max="15" width="16.375" style="48" customWidth="1"/>
    <col min="16" max="16" width="7.125" style="48" customWidth="1"/>
    <col min="17" max="17" width="10" style="48" bestFit="1" customWidth="1"/>
    <col min="18" max="18" width="9" style="48"/>
    <col min="19" max="19" width="20.25" style="47" customWidth="1"/>
    <col min="20" max="21" width="10.375" style="48" bestFit="1" customWidth="1"/>
    <col min="22" max="22" width="9" style="48"/>
    <col min="23" max="23" width="10.375" style="48" bestFit="1" customWidth="1"/>
    <col min="24" max="16384" width="9" style="48"/>
  </cols>
  <sheetData>
    <row r="1" spans="1:23" ht="18.7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23" ht="18.7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23" ht="19.5" thickBot="1">
      <c r="A3" s="4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0"/>
      <c r="Q3" s="50"/>
    </row>
    <row r="4" spans="1:23" ht="23.25" customHeight="1">
      <c r="A4" s="251" t="s">
        <v>2</v>
      </c>
      <c r="B4" s="241" t="s">
        <v>3</v>
      </c>
      <c r="C4" s="241" t="s">
        <v>4</v>
      </c>
      <c r="D4" s="241" t="s">
        <v>5</v>
      </c>
      <c r="E4" s="241" t="s">
        <v>6</v>
      </c>
      <c r="F4" s="241" t="s">
        <v>7</v>
      </c>
      <c r="G4" s="241" t="s">
        <v>8</v>
      </c>
      <c r="H4" s="241" t="s">
        <v>9</v>
      </c>
      <c r="I4" s="241" t="s">
        <v>10</v>
      </c>
      <c r="J4" s="243" t="s">
        <v>11</v>
      </c>
      <c r="K4" s="243"/>
      <c r="L4" s="243"/>
      <c r="M4" s="243"/>
      <c r="N4" s="243"/>
      <c r="O4" s="243"/>
      <c r="P4" s="244" t="s">
        <v>12</v>
      </c>
      <c r="Q4" s="245"/>
    </row>
    <row r="5" spans="1:23" ht="63.75" customHeight="1">
      <c r="A5" s="252"/>
      <c r="B5" s="242"/>
      <c r="C5" s="242"/>
      <c r="D5" s="242"/>
      <c r="E5" s="242"/>
      <c r="F5" s="242"/>
      <c r="G5" s="242"/>
      <c r="H5" s="242"/>
      <c r="I5" s="242"/>
      <c r="J5" s="51" t="s">
        <v>13</v>
      </c>
      <c r="K5" s="51" t="s">
        <v>14</v>
      </c>
      <c r="L5" s="51" t="s">
        <v>15</v>
      </c>
      <c r="M5" s="51" t="s">
        <v>16</v>
      </c>
      <c r="N5" s="51" t="s">
        <v>17</v>
      </c>
      <c r="O5" s="51" t="s">
        <v>18</v>
      </c>
      <c r="P5" s="246"/>
      <c r="Q5" s="247"/>
    </row>
    <row r="6" spans="1:23" ht="20.25">
      <c r="A6" s="248" t="s">
        <v>19</v>
      </c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52" t="s">
        <v>20</v>
      </c>
      <c r="Q6" s="53" t="s">
        <v>21</v>
      </c>
      <c r="S6" s="54"/>
    </row>
    <row r="7" spans="1:23" ht="47.25">
      <c r="A7" s="3">
        <v>1</v>
      </c>
      <c r="B7" s="4" t="s">
        <v>22</v>
      </c>
      <c r="C7" s="5" t="s">
        <v>19</v>
      </c>
      <c r="D7" s="6">
        <v>147700000</v>
      </c>
      <c r="E7" s="7" t="s">
        <v>23</v>
      </c>
      <c r="F7" s="8">
        <v>147700000</v>
      </c>
      <c r="G7" s="6">
        <v>142450000</v>
      </c>
      <c r="H7" s="9" t="s">
        <v>24</v>
      </c>
      <c r="I7" s="9" t="s">
        <v>25</v>
      </c>
      <c r="J7" s="10">
        <v>44547</v>
      </c>
      <c r="K7" s="10">
        <v>44560</v>
      </c>
      <c r="L7" s="11" t="s">
        <v>25</v>
      </c>
      <c r="M7" s="12" t="s">
        <v>26</v>
      </c>
      <c r="N7" s="10" t="s">
        <v>27</v>
      </c>
      <c r="O7" s="13" t="s">
        <v>28</v>
      </c>
      <c r="P7" s="7">
        <v>1</v>
      </c>
      <c r="Q7" s="14" t="s">
        <v>29</v>
      </c>
      <c r="S7" s="54"/>
    </row>
    <row r="8" spans="1:23" s="55" customFormat="1" ht="18" customHeight="1">
      <c r="A8" s="219" t="s">
        <v>30</v>
      </c>
      <c r="B8" s="220"/>
      <c r="C8" s="220"/>
      <c r="D8" s="15">
        <f>SUM(D7:D7)</f>
        <v>147700000</v>
      </c>
      <c r="E8" s="16"/>
      <c r="F8" s="15">
        <f>SUM(F7)</f>
        <v>147700000</v>
      </c>
      <c r="G8" s="17">
        <f>SUM(G7:G7)</f>
        <v>142450000</v>
      </c>
      <c r="H8" s="18"/>
      <c r="I8" s="18"/>
      <c r="J8" s="19"/>
      <c r="K8" s="19"/>
      <c r="L8" s="19"/>
      <c r="M8" s="18"/>
      <c r="N8" s="18"/>
      <c r="O8" s="19"/>
      <c r="P8" s="16"/>
      <c r="Q8" s="20"/>
      <c r="S8" s="56"/>
    </row>
    <row r="9" spans="1:23" s="55" customFormat="1" ht="18" customHeight="1">
      <c r="A9" s="221" t="s">
        <v>31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3"/>
      <c r="S9" s="56"/>
    </row>
    <row r="10" spans="1:23" s="55" customFormat="1" ht="66.75" customHeight="1">
      <c r="A10" s="3">
        <v>1</v>
      </c>
      <c r="B10" s="4" t="s">
        <v>32</v>
      </c>
      <c r="C10" s="21" t="s">
        <v>31</v>
      </c>
      <c r="D10" s="22">
        <v>100000000</v>
      </c>
      <c r="E10" s="7" t="s">
        <v>23</v>
      </c>
      <c r="F10" s="22">
        <v>100000000</v>
      </c>
      <c r="G10" s="6">
        <v>99385000</v>
      </c>
      <c r="H10" s="23" t="s">
        <v>33</v>
      </c>
      <c r="I10" s="9" t="s">
        <v>25</v>
      </c>
      <c r="J10" s="10">
        <v>44589</v>
      </c>
      <c r="K10" s="10">
        <v>44606</v>
      </c>
      <c r="L10" s="11" t="s">
        <v>25</v>
      </c>
      <c r="M10" s="21" t="s">
        <v>34</v>
      </c>
      <c r="N10" s="10" t="s">
        <v>35</v>
      </c>
      <c r="O10" s="13" t="s">
        <v>28</v>
      </c>
      <c r="P10" s="7">
        <v>1</v>
      </c>
      <c r="Q10" s="14" t="s">
        <v>29</v>
      </c>
      <c r="S10" s="56"/>
      <c r="T10" s="56"/>
      <c r="U10" s="57"/>
      <c r="W10" s="57"/>
    </row>
    <row r="11" spans="1:23" s="55" customFormat="1" ht="18" customHeight="1">
      <c r="A11" s="219" t="s">
        <v>36</v>
      </c>
      <c r="B11" s="220"/>
      <c r="C11" s="220"/>
      <c r="D11" s="15">
        <f>SUM(D10:D10)</f>
        <v>100000000</v>
      </c>
      <c r="E11" s="16"/>
      <c r="F11" s="15">
        <f>SUM(F10)</f>
        <v>100000000</v>
      </c>
      <c r="G11" s="17">
        <f>SUM(G10:G10)</f>
        <v>99385000</v>
      </c>
      <c r="H11" s="18"/>
      <c r="I11" s="18"/>
      <c r="J11" s="19"/>
      <c r="K11" s="19"/>
      <c r="L11" s="19"/>
      <c r="M11" s="18"/>
      <c r="N11" s="18"/>
      <c r="O11" s="19"/>
      <c r="P11" s="16"/>
      <c r="Q11" s="20"/>
      <c r="S11" s="56"/>
    </row>
    <row r="12" spans="1:23" s="55" customFormat="1" ht="18" customHeight="1">
      <c r="A12" s="221" t="s">
        <v>37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3"/>
      <c r="S12" s="56"/>
    </row>
    <row r="13" spans="1:23" s="55" customFormat="1" ht="47.25">
      <c r="A13" s="3">
        <v>1</v>
      </c>
      <c r="B13" s="4" t="s">
        <v>38</v>
      </c>
      <c r="C13" s="21" t="s">
        <v>37</v>
      </c>
      <c r="D13" s="22">
        <v>195142100</v>
      </c>
      <c r="E13" s="7" t="s">
        <v>23</v>
      </c>
      <c r="F13" s="22">
        <v>195142100</v>
      </c>
      <c r="G13" s="6">
        <v>194096200</v>
      </c>
      <c r="H13" s="23" t="s">
        <v>39</v>
      </c>
      <c r="I13" s="9" t="s">
        <v>25</v>
      </c>
      <c r="J13" s="10" t="s">
        <v>40</v>
      </c>
      <c r="K13" s="10">
        <v>44656</v>
      </c>
      <c r="L13" s="11" t="s">
        <v>25</v>
      </c>
      <c r="M13" s="21" t="s">
        <v>41</v>
      </c>
      <c r="N13" s="10" t="s">
        <v>42</v>
      </c>
      <c r="O13" s="13" t="s">
        <v>28</v>
      </c>
      <c r="P13" s="7">
        <v>927</v>
      </c>
      <c r="Q13" s="14" t="s">
        <v>43</v>
      </c>
      <c r="S13" s="56"/>
    </row>
    <row r="14" spans="1:23" s="55" customFormat="1" ht="31.5">
      <c r="A14" s="3">
        <v>2</v>
      </c>
      <c r="B14" s="4" t="s">
        <v>44</v>
      </c>
      <c r="C14" s="21" t="s">
        <v>37</v>
      </c>
      <c r="D14" s="22">
        <v>19761165</v>
      </c>
      <c r="E14" s="7" t="s">
        <v>23</v>
      </c>
      <c r="F14" s="22">
        <v>19761165</v>
      </c>
      <c r="G14" s="6">
        <v>19170000</v>
      </c>
      <c r="H14" s="23" t="s">
        <v>45</v>
      </c>
      <c r="I14" s="9" t="s">
        <v>25</v>
      </c>
      <c r="J14" s="10" t="s">
        <v>46</v>
      </c>
      <c r="K14" s="10" t="s">
        <v>47</v>
      </c>
      <c r="L14" s="11" t="s">
        <v>25</v>
      </c>
      <c r="M14" s="21" t="s">
        <v>48</v>
      </c>
      <c r="N14" s="24" t="s">
        <v>49</v>
      </c>
      <c r="O14" s="13" t="s">
        <v>28</v>
      </c>
      <c r="P14" s="7">
        <v>6</v>
      </c>
      <c r="Q14" s="14" t="s">
        <v>43</v>
      </c>
      <c r="S14" s="56"/>
    </row>
    <row r="15" spans="1:23" s="55" customFormat="1" ht="18" customHeight="1">
      <c r="A15" s="219" t="s">
        <v>50</v>
      </c>
      <c r="B15" s="220"/>
      <c r="C15" s="220"/>
      <c r="D15" s="15">
        <f>SUM(D13:D14)</f>
        <v>214903265</v>
      </c>
      <c r="E15" s="16"/>
      <c r="F15" s="15">
        <f>SUM(F13)</f>
        <v>195142100</v>
      </c>
      <c r="G15" s="17">
        <f>SUM(G13:G14)</f>
        <v>213266200</v>
      </c>
      <c r="H15" s="18"/>
      <c r="I15" s="18"/>
      <c r="J15" s="19"/>
      <c r="K15" s="19"/>
      <c r="L15" s="19"/>
      <c r="M15" s="18"/>
      <c r="N15" s="18"/>
      <c r="O15" s="19"/>
      <c r="P15" s="16"/>
      <c r="Q15" s="20"/>
      <c r="S15" s="56"/>
    </row>
    <row r="16" spans="1:23" s="55" customFormat="1" ht="18" customHeight="1">
      <c r="A16" s="221" t="s">
        <v>51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3"/>
      <c r="S16" s="56"/>
    </row>
    <row r="17" spans="1:19" s="55" customFormat="1" ht="47.25">
      <c r="A17" s="3">
        <v>1</v>
      </c>
      <c r="B17" s="4" t="s">
        <v>52</v>
      </c>
      <c r="C17" s="21" t="s">
        <v>51</v>
      </c>
      <c r="D17" s="22">
        <v>139345350</v>
      </c>
      <c r="E17" s="7" t="s">
        <v>23</v>
      </c>
      <c r="F17" s="22">
        <v>139345350</v>
      </c>
      <c r="G17" s="6">
        <v>139095350</v>
      </c>
      <c r="H17" s="23" t="s">
        <v>53</v>
      </c>
      <c r="I17" s="9" t="s">
        <v>25</v>
      </c>
      <c r="J17" s="10" t="s">
        <v>54</v>
      </c>
      <c r="K17" s="10" t="s">
        <v>55</v>
      </c>
      <c r="L17" s="11" t="s">
        <v>25</v>
      </c>
      <c r="M17" s="21" t="s">
        <v>56</v>
      </c>
      <c r="N17" s="29" t="s">
        <v>25</v>
      </c>
      <c r="O17" s="13" t="s">
        <v>28</v>
      </c>
      <c r="P17" s="7">
        <v>1</v>
      </c>
      <c r="Q17" s="14" t="s">
        <v>29</v>
      </c>
      <c r="S17" s="56"/>
    </row>
    <row r="18" spans="1:19" s="55" customFormat="1" ht="18" customHeight="1">
      <c r="A18" s="219" t="s">
        <v>57</v>
      </c>
      <c r="B18" s="220"/>
      <c r="C18" s="220"/>
      <c r="D18" s="15">
        <f>SUM(D17:D17)</f>
        <v>139345350</v>
      </c>
      <c r="E18" s="16"/>
      <c r="F18" s="15">
        <f>SUM(F17)</f>
        <v>139345350</v>
      </c>
      <c r="G18" s="17">
        <f>SUM(G17:G17)</f>
        <v>139095350</v>
      </c>
      <c r="H18" s="18"/>
      <c r="I18" s="18"/>
      <c r="J18" s="19"/>
      <c r="K18" s="19"/>
      <c r="L18" s="19"/>
      <c r="M18" s="18"/>
      <c r="N18" s="18"/>
      <c r="O18" s="19"/>
      <c r="P18" s="16"/>
      <c r="Q18" s="20"/>
      <c r="S18" s="56"/>
    </row>
    <row r="19" spans="1:19" s="55" customFormat="1" ht="18" customHeight="1">
      <c r="A19" s="221" t="s">
        <v>58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3"/>
      <c r="S19" s="56"/>
    </row>
    <row r="20" spans="1:19" s="55" customFormat="1" ht="47.25">
      <c r="A20" s="3">
        <v>1</v>
      </c>
      <c r="B20" s="4" t="s">
        <v>59</v>
      </c>
      <c r="C20" s="21" t="s">
        <v>58</v>
      </c>
      <c r="D20" s="22">
        <v>2139154650</v>
      </c>
      <c r="E20" s="7" t="s">
        <v>23</v>
      </c>
      <c r="F20" s="22">
        <v>2139154650</v>
      </c>
      <c r="G20" s="6"/>
      <c r="H20" s="23" t="s">
        <v>60</v>
      </c>
      <c r="I20" s="9" t="s">
        <v>25</v>
      </c>
      <c r="J20" s="10" t="s">
        <v>54</v>
      </c>
      <c r="K20" s="10"/>
      <c r="L20" s="11" t="s">
        <v>25</v>
      </c>
      <c r="M20" s="21"/>
      <c r="N20" s="29" t="s">
        <v>25</v>
      </c>
      <c r="O20" s="13" t="s">
        <v>28</v>
      </c>
      <c r="P20" s="7">
        <v>2</v>
      </c>
      <c r="Q20" s="14" t="s">
        <v>29</v>
      </c>
      <c r="S20" s="56"/>
    </row>
    <row r="21" spans="1:19" s="55" customFormat="1" ht="18" customHeight="1">
      <c r="A21" s="219" t="s">
        <v>61</v>
      </c>
      <c r="B21" s="220"/>
      <c r="C21" s="220"/>
      <c r="D21" s="15">
        <f>SUM(D20:D20)</f>
        <v>2139154650</v>
      </c>
      <c r="E21" s="16"/>
      <c r="F21" s="15">
        <f>SUM(F20)</f>
        <v>2139154650</v>
      </c>
      <c r="G21" s="17">
        <f>SUM(G20:G20)</f>
        <v>0</v>
      </c>
      <c r="H21" s="18"/>
      <c r="I21" s="18"/>
      <c r="J21" s="19"/>
      <c r="K21" s="19"/>
      <c r="L21" s="19"/>
      <c r="M21" s="18"/>
      <c r="N21" s="18"/>
      <c r="O21" s="19"/>
      <c r="P21" s="16"/>
      <c r="Q21" s="20"/>
      <c r="S21" s="56"/>
    </row>
    <row r="22" spans="1:19" s="55" customFormat="1" ht="18" customHeight="1">
      <c r="A22" s="221" t="s">
        <v>62</v>
      </c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3"/>
      <c r="S22" s="56"/>
    </row>
    <row r="23" spans="1:19" s="55" customFormat="1" ht="31.5">
      <c r="A23" s="3">
        <v>1</v>
      </c>
      <c r="B23" s="4" t="s">
        <v>63</v>
      </c>
      <c r="C23" s="21" t="s">
        <v>62</v>
      </c>
      <c r="D23" s="8">
        <v>40669438</v>
      </c>
      <c r="E23" s="7" t="s">
        <v>64</v>
      </c>
      <c r="F23" s="22">
        <v>721500</v>
      </c>
      <c r="G23" s="6">
        <v>687100</v>
      </c>
      <c r="H23" s="28" t="s">
        <v>65</v>
      </c>
      <c r="I23" s="9" t="s">
        <v>25</v>
      </c>
      <c r="J23" s="21" t="s">
        <v>66</v>
      </c>
      <c r="K23" s="21" t="s">
        <v>67</v>
      </c>
      <c r="L23" s="11" t="s">
        <v>25</v>
      </c>
      <c r="M23" s="21" t="s">
        <v>68</v>
      </c>
      <c r="N23" s="5" t="s">
        <v>69</v>
      </c>
      <c r="O23" s="13" t="s">
        <v>28</v>
      </c>
      <c r="P23" s="7">
        <v>2</v>
      </c>
      <c r="Q23" s="25" t="s">
        <v>70</v>
      </c>
      <c r="S23" s="56"/>
    </row>
    <row r="24" spans="1:19" s="55" customFormat="1" ht="18" customHeight="1">
      <c r="A24" s="219" t="s">
        <v>71</v>
      </c>
      <c r="B24" s="220"/>
      <c r="C24" s="220"/>
      <c r="D24" s="15">
        <f>D23</f>
        <v>40669438</v>
      </c>
      <c r="E24" s="16"/>
      <c r="F24" s="15">
        <f>SUM(F23:F23)</f>
        <v>721500</v>
      </c>
      <c r="G24" s="17">
        <f>SUM(G23:G23)</f>
        <v>687100</v>
      </c>
      <c r="H24" s="18"/>
      <c r="I24" s="18"/>
      <c r="J24" s="19"/>
      <c r="K24" s="19"/>
      <c r="L24" s="19"/>
      <c r="M24" s="18"/>
      <c r="N24" s="18"/>
      <c r="O24" s="19"/>
      <c r="P24" s="16"/>
      <c r="Q24" s="20"/>
      <c r="S24" s="56"/>
    </row>
    <row r="25" spans="1:19" s="55" customFormat="1" ht="18" customHeight="1">
      <c r="A25" s="26"/>
      <c r="B25" s="27"/>
      <c r="C25" s="27"/>
      <c r="D25" s="15"/>
      <c r="E25" s="16"/>
      <c r="F25" s="15"/>
      <c r="G25" s="17"/>
      <c r="H25" s="18"/>
      <c r="I25" s="18"/>
      <c r="J25" s="19"/>
      <c r="K25" s="19"/>
      <c r="L25" s="19"/>
      <c r="M25" s="18"/>
      <c r="N25" s="18"/>
      <c r="O25" s="19"/>
      <c r="P25" s="16"/>
      <c r="Q25" s="20"/>
      <c r="S25" s="56"/>
    </row>
    <row r="26" spans="1:19" s="55" customFormat="1" ht="18" customHeight="1">
      <c r="A26" s="221" t="s">
        <v>72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3"/>
      <c r="S26" s="56"/>
    </row>
    <row r="27" spans="1:19" s="55" customFormat="1" ht="47.25">
      <c r="A27" s="3">
        <v>1</v>
      </c>
      <c r="B27" s="4" t="s">
        <v>73</v>
      </c>
      <c r="C27" s="21" t="s">
        <v>72</v>
      </c>
      <c r="D27" s="8">
        <v>4175900</v>
      </c>
      <c r="E27" s="7" t="s">
        <v>64</v>
      </c>
      <c r="F27" s="22">
        <v>987900</v>
      </c>
      <c r="G27" s="6">
        <v>800000</v>
      </c>
      <c r="H27" s="28" t="s">
        <v>74</v>
      </c>
      <c r="I27" s="9" t="s">
        <v>25</v>
      </c>
      <c r="J27" s="21" t="s">
        <v>75</v>
      </c>
      <c r="K27" s="21" t="s">
        <v>67</v>
      </c>
      <c r="L27" s="11" t="s">
        <v>25</v>
      </c>
      <c r="M27" s="21" t="s">
        <v>68</v>
      </c>
      <c r="N27" s="5" t="s">
        <v>69</v>
      </c>
      <c r="O27" s="13" t="s">
        <v>28</v>
      </c>
      <c r="P27" s="7">
        <v>2</v>
      </c>
      <c r="Q27" s="25" t="s">
        <v>70</v>
      </c>
      <c r="S27" s="56"/>
    </row>
    <row r="28" spans="1:19" s="55" customFormat="1" ht="18" customHeight="1">
      <c r="A28" s="219" t="s">
        <v>71</v>
      </c>
      <c r="B28" s="220"/>
      <c r="C28" s="220"/>
      <c r="D28" s="15">
        <f>D27</f>
        <v>4175900</v>
      </c>
      <c r="E28" s="16"/>
      <c r="F28" s="15">
        <f>SUM(F27:F27)</f>
        <v>987900</v>
      </c>
      <c r="G28" s="17">
        <f>SUM(G27:G27)</f>
        <v>800000</v>
      </c>
      <c r="H28" s="18"/>
      <c r="I28" s="18"/>
      <c r="J28" s="19"/>
      <c r="K28" s="19"/>
      <c r="L28" s="19"/>
      <c r="M28" s="18"/>
      <c r="N28" s="18"/>
      <c r="O28" s="19"/>
      <c r="P28" s="16"/>
      <c r="Q28" s="20"/>
      <c r="S28" s="56"/>
    </row>
    <row r="29" spans="1:19" s="55" customFormat="1" ht="18" customHeight="1">
      <c r="A29" s="221" t="s">
        <v>76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3"/>
      <c r="S29" s="56"/>
    </row>
    <row r="30" spans="1:19" s="55" customFormat="1" ht="47.25">
      <c r="A30" s="3">
        <v>1</v>
      </c>
      <c r="B30" s="4" t="s">
        <v>73</v>
      </c>
      <c r="C30" s="232" t="s">
        <v>76</v>
      </c>
      <c r="D30" s="235">
        <v>88725250</v>
      </c>
      <c r="E30" s="228" t="s">
        <v>77</v>
      </c>
      <c r="F30" s="22">
        <v>34760000</v>
      </c>
      <c r="G30" s="6">
        <v>31127515</v>
      </c>
      <c r="H30" s="28" t="s">
        <v>78</v>
      </c>
      <c r="I30" s="9" t="s">
        <v>25</v>
      </c>
      <c r="J30" s="21" t="s">
        <v>79</v>
      </c>
      <c r="K30" s="21" t="s">
        <v>80</v>
      </c>
      <c r="L30" s="11" t="s">
        <v>25</v>
      </c>
      <c r="M30" s="21" t="s">
        <v>81</v>
      </c>
      <c r="N30" s="5" t="s">
        <v>82</v>
      </c>
      <c r="O30" s="13" t="s">
        <v>28</v>
      </c>
      <c r="P30" s="7">
        <v>9</v>
      </c>
      <c r="Q30" s="25" t="s">
        <v>70</v>
      </c>
      <c r="S30" s="56"/>
    </row>
    <row r="31" spans="1:19" s="55" customFormat="1" ht="31.5">
      <c r="A31" s="3">
        <v>2</v>
      </c>
      <c r="B31" s="4" t="s">
        <v>83</v>
      </c>
      <c r="C31" s="233"/>
      <c r="D31" s="236"/>
      <c r="E31" s="229"/>
      <c r="F31" s="22">
        <v>3530000</v>
      </c>
      <c r="G31" s="6">
        <v>3282270</v>
      </c>
      <c r="H31" s="28" t="s">
        <v>84</v>
      </c>
      <c r="I31" s="9" t="s">
        <v>25</v>
      </c>
      <c r="J31" s="21" t="s">
        <v>85</v>
      </c>
      <c r="K31" s="21" t="s">
        <v>85</v>
      </c>
      <c r="L31" s="11" t="s">
        <v>25</v>
      </c>
      <c r="M31" s="21" t="s">
        <v>86</v>
      </c>
      <c r="N31" s="5" t="s">
        <v>87</v>
      </c>
      <c r="O31" s="13" t="s">
        <v>28</v>
      </c>
      <c r="P31" s="7">
        <v>1</v>
      </c>
      <c r="Q31" s="25" t="s">
        <v>70</v>
      </c>
      <c r="S31" s="56"/>
    </row>
    <row r="32" spans="1:19" s="55" customFormat="1" ht="47.25">
      <c r="A32" s="3">
        <v>3</v>
      </c>
      <c r="B32" s="4" t="s">
        <v>88</v>
      </c>
      <c r="C32" s="233"/>
      <c r="D32" s="236"/>
      <c r="E32" s="229"/>
      <c r="F32" s="22">
        <v>9356000</v>
      </c>
      <c r="G32" s="6">
        <v>7747800</v>
      </c>
      <c r="H32" s="28" t="s">
        <v>89</v>
      </c>
      <c r="I32" s="9" t="s">
        <v>25</v>
      </c>
      <c r="J32" s="21" t="s">
        <v>55</v>
      </c>
      <c r="K32" s="21" t="s">
        <v>90</v>
      </c>
      <c r="L32" s="11" t="s">
        <v>25</v>
      </c>
      <c r="M32" s="21" t="s">
        <v>56</v>
      </c>
      <c r="N32" s="29" t="s">
        <v>25</v>
      </c>
      <c r="O32" s="13" t="s">
        <v>28</v>
      </c>
      <c r="P32" s="7">
        <v>2</v>
      </c>
      <c r="Q32" s="25" t="s">
        <v>70</v>
      </c>
      <c r="S32" s="56"/>
    </row>
    <row r="33" spans="1:19" s="55" customFormat="1" ht="31.5">
      <c r="A33" s="3">
        <v>4</v>
      </c>
      <c r="B33" s="4" t="s">
        <v>91</v>
      </c>
      <c r="C33" s="233"/>
      <c r="D33" s="236"/>
      <c r="E33" s="229"/>
      <c r="F33" s="22">
        <v>9407250</v>
      </c>
      <c r="G33" s="6">
        <v>6174930</v>
      </c>
      <c r="H33" s="28" t="s">
        <v>92</v>
      </c>
      <c r="I33" s="9" t="s">
        <v>25</v>
      </c>
      <c r="J33" s="21" t="s">
        <v>55</v>
      </c>
      <c r="K33" s="21" t="s">
        <v>90</v>
      </c>
      <c r="L33" s="11" t="s">
        <v>25</v>
      </c>
      <c r="M33" s="21" t="s">
        <v>56</v>
      </c>
      <c r="N33" s="29" t="s">
        <v>25</v>
      </c>
      <c r="O33" s="13" t="s">
        <v>28</v>
      </c>
      <c r="P33" s="7">
        <v>2</v>
      </c>
      <c r="Q33" s="25" t="s">
        <v>70</v>
      </c>
      <c r="S33" s="56"/>
    </row>
    <row r="34" spans="1:19" s="55" customFormat="1" ht="47.25">
      <c r="A34" s="3">
        <v>5</v>
      </c>
      <c r="B34" s="4" t="s">
        <v>93</v>
      </c>
      <c r="C34" s="234"/>
      <c r="D34" s="237"/>
      <c r="E34" s="238"/>
      <c r="F34" s="22">
        <v>79475250</v>
      </c>
      <c r="G34" s="6">
        <v>22000000</v>
      </c>
      <c r="H34" s="28" t="s">
        <v>94</v>
      </c>
      <c r="I34" s="9" t="s">
        <v>25</v>
      </c>
      <c r="J34" s="21" t="s">
        <v>95</v>
      </c>
      <c r="K34" s="21" t="s">
        <v>96</v>
      </c>
      <c r="L34" s="11" t="s">
        <v>25</v>
      </c>
      <c r="M34" s="21" t="s">
        <v>97</v>
      </c>
      <c r="N34" s="29" t="s">
        <v>25</v>
      </c>
      <c r="O34" s="13" t="s">
        <v>28</v>
      </c>
      <c r="P34" s="7">
        <v>1</v>
      </c>
      <c r="Q34" s="25" t="s">
        <v>70</v>
      </c>
      <c r="S34" s="56"/>
    </row>
    <row r="35" spans="1:19" s="55" customFormat="1">
      <c r="A35" s="3"/>
      <c r="B35" s="4"/>
      <c r="C35" s="30"/>
      <c r="D35" s="31"/>
      <c r="E35" s="32"/>
      <c r="F35" s="22"/>
      <c r="G35" s="6"/>
      <c r="H35" s="28"/>
      <c r="I35" s="9"/>
      <c r="J35" s="21"/>
      <c r="K35" s="21"/>
      <c r="L35" s="11"/>
      <c r="M35" s="21"/>
      <c r="N35" s="29"/>
      <c r="O35" s="13"/>
      <c r="P35" s="7"/>
      <c r="Q35" s="25"/>
      <c r="S35" s="56"/>
    </row>
    <row r="36" spans="1:19" s="55" customFormat="1">
      <c r="A36" s="3"/>
      <c r="B36" s="4"/>
      <c r="C36" s="30"/>
      <c r="D36" s="31"/>
      <c r="E36" s="32"/>
      <c r="F36" s="22"/>
      <c r="G36" s="6"/>
      <c r="H36" s="28"/>
      <c r="I36" s="9"/>
      <c r="J36" s="21"/>
      <c r="K36" s="21"/>
      <c r="L36" s="11"/>
      <c r="M36" s="21"/>
      <c r="N36" s="29"/>
      <c r="O36" s="13"/>
      <c r="P36" s="7"/>
      <c r="Q36" s="25"/>
      <c r="S36" s="56"/>
    </row>
    <row r="37" spans="1:19" s="55" customFormat="1" ht="18" customHeight="1">
      <c r="A37" s="219" t="s">
        <v>98</v>
      </c>
      <c r="B37" s="220"/>
      <c r="C37" s="220"/>
      <c r="D37" s="15">
        <f>D30</f>
        <v>88725250</v>
      </c>
      <c r="E37" s="16"/>
      <c r="F37" s="15">
        <f>SUM(F30:F34)</f>
        <v>136528500</v>
      </c>
      <c r="G37" s="17">
        <f>SUM(G30:G34)</f>
        <v>70332515</v>
      </c>
      <c r="H37" s="33"/>
      <c r="I37" s="18"/>
      <c r="J37" s="19"/>
      <c r="K37" s="19"/>
      <c r="L37" s="19"/>
      <c r="M37" s="18"/>
      <c r="N37" s="18"/>
      <c r="O37" s="19"/>
      <c r="P37" s="16"/>
      <c r="Q37" s="20"/>
      <c r="S37" s="56"/>
    </row>
    <row r="38" spans="1:19" s="58" customFormat="1" ht="18" customHeight="1">
      <c r="A38" s="221" t="s">
        <v>99</v>
      </c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3"/>
      <c r="S38" s="59"/>
    </row>
    <row r="39" spans="1:19" s="58" customFormat="1" ht="47.25">
      <c r="A39" s="3">
        <v>1</v>
      </c>
      <c r="B39" s="60" t="s">
        <v>100</v>
      </c>
      <c r="C39" s="224" t="s">
        <v>99</v>
      </c>
      <c r="D39" s="226">
        <v>36517087</v>
      </c>
      <c r="E39" s="228" t="s">
        <v>64</v>
      </c>
      <c r="F39" s="34">
        <v>20262000</v>
      </c>
      <c r="G39" s="6">
        <v>11578600</v>
      </c>
      <c r="H39" s="28" t="s">
        <v>101</v>
      </c>
      <c r="I39" s="9" t="s">
        <v>25</v>
      </c>
      <c r="J39" s="21" t="s">
        <v>102</v>
      </c>
      <c r="K39" s="10">
        <v>44613</v>
      </c>
      <c r="L39" s="11" t="s">
        <v>25</v>
      </c>
      <c r="M39" s="21" t="s">
        <v>34</v>
      </c>
      <c r="N39" s="10" t="s">
        <v>103</v>
      </c>
      <c r="O39" s="13" t="s">
        <v>28</v>
      </c>
      <c r="P39" s="35">
        <v>22</v>
      </c>
      <c r="Q39" s="25" t="s">
        <v>70</v>
      </c>
      <c r="S39" s="59"/>
    </row>
    <row r="40" spans="1:19" s="58" customFormat="1" ht="63">
      <c r="A40" s="3">
        <v>2</v>
      </c>
      <c r="B40" s="60" t="s">
        <v>104</v>
      </c>
      <c r="C40" s="225"/>
      <c r="D40" s="227"/>
      <c r="E40" s="229"/>
      <c r="F40" s="34">
        <v>4670000</v>
      </c>
      <c r="G40" s="6">
        <v>4097700</v>
      </c>
      <c r="H40" s="28" t="s">
        <v>105</v>
      </c>
      <c r="I40" s="9" t="s">
        <v>25</v>
      </c>
      <c r="J40" s="21" t="s">
        <v>102</v>
      </c>
      <c r="K40" s="10">
        <v>44615</v>
      </c>
      <c r="L40" s="11" t="s">
        <v>25</v>
      </c>
      <c r="M40" s="21" t="s">
        <v>34</v>
      </c>
      <c r="N40" s="10" t="s">
        <v>106</v>
      </c>
      <c r="O40" s="13" t="s">
        <v>28</v>
      </c>
      <c r="P40" s="35">
        <v>10</v>
      </c>
      <c r="Q40" s="25" t="s">
        <v>70</v>
      </c>
      <c r="S40" s="59"/>
    </row>
    <row r="41" spans="1:19" s="58" customFormat="1" ht="31.5">
      <c r="A41" s="3">
        <v>3</v>
      </c>
      <c r="B41" s="60" t="s">
        <v>107</v>
      </c>
      <c r="C41" s="225"/>
      <c r="D41" s="227"/>
      <c r="E41" s="229"/>
      <c r="F41" s="34">
        <v>908000</v>
      </c>
      <c r="G41" s="6">
        <v>735044</v>
      </c>
      <c r="H41" s="28" t="s">
        <v>108</v>
      </c>
      <c r="I41" s="9" t="s">
        <v>25</v>
      </c>
      <c r="J41" s="21" t="s">
        <v>102</v>
      </c>
      <c r="K41" s="10">
        <v>44621</v>
      </c>
      <c r="L41" s="11" t="s">
        <v>25</v>
      </c>
      <c r="M41" s="21" t="s">
        <v>109</v>
      </c>
      <c r="N41" s="10" t="s">
        <v>110</v>
      </c>
      <c r="O41" s="13" t="s">
        <v>28</v>
      </c>
      <c r="P41" s="7">
        <v>2</v>
      </c>
      <c r="Q41" s="25" t="s">
        <v>70</v>
      </c>
      <c r="S41" s="59"/>
    </row>
    <row r="42" spans="1:19" s="58" customFormat="1" ht="31.5">
      <c r="A42" s="3">
        <v>4</v>
      </c>
      <c r="B42" s="60" t="s">
        <v>111</v>
      </c>
      <c r="C42" s="225"/>
      <c r="D42" s="227"/>
      <c r="E42" s="229"/>
      <c r="F42" s="34">
        <v>5296700</v>
      </c>
      <c r="G42" s="6">
        <v>3780000</v>
      </c>
      <c r="H42" s="28" t="s">
        <v>112</v>
      </c>
      <c r="I42" s="9" t="s">
        <v>25</v>
      </c>
      <c r="J42" s="21" t="s">
        <v>113</v>
      </c>
      <c r="K42" s="10">
        <v>44627</v>
      </c>
      <c r="L42" s="11" t="s">
        <v>25</v>
      </c>
      <c r="M42" s="21" t="s">
        <v>109</v>
      </c>
      <c r="N42" s="10" t="s">
        <v>114</v>
      </c>
      <c r="O42" s="13" t="s">
        <v>28</v>
      </c>
      <c r="P42" s="7">
        <v>7</v>
      </c>
      <c r="Q42" s="25" t="s">
        <v>70</v>
      </c>
      <c r="S42" s="59"/>
    </row>
    <row r="43" spans="1:19" s="58" customFormat="1" ht="46.5" customHeight="1">
      <c r="A43" s="3">
        <v>5</v>
      </c>
      <c r="B43" s="60" t="s">
        <v>115</v>
      </c>
      <c r="C43" s="225"/>
      <c r="D43" s="227"/>
      <c r="E43" s="229"/>
      <c r="F43" s="6">
        <v>5380387</v>
      </c>
      <c r="G43" s="6">
        <v>4645350</v>
      </c>
      <c r="H43" s="28" t="s">
        <v>116</v>
      </c>
      <c r="I43" s="9" t="s">
        <v>25</v>
      </c>
      <c r="J43" s="21" t="s">
        <v>117</v>
      </c>
      <c r="K43" s="21" t="s">
        <v>117</v>
      </c>
      <c r="L43" s="11" t="s">
        <v>25</v>
      </c>
      <c r="M43" s="21" t="s">
        <v>81</v>
      </c>
      <c r="N43" s="5" t="s">
        <v>85</v>
      </c>
      <c r="O43" s="13" t="s">
        <v>28</v>
      </c>
      <c r="P43" s="7">
        <v>36</v>
      </c>
      <c r="Q43" s="25" t="s">
        <v>70</v>
      </c>
      <c r="S43" s="59"/>
    </row>
    <row r="44" spans="1:19" s="58" customFormat="1" ht="46.5" customHeight="1">
      <c r="A44" s="3">
        <v>6</v>
      </c>
      <c r="B44" s="60" t="s">
        <v>118</v>
      </c>
      <c r="C44" s="239"/>
      <c r="D44" s="240"/>
      <c r="E44" s="238"/>
      <c r="F44" s="6">
        <v>53658590</v>
      </c>
      <c r="G44" s="6">
        <v>36063900</v>
      </c>
      <c r="H44" s="28" t="s">
        <v>119</v>
      </c>
      <c r="I44" s="9" t="s">
        <v>25</v>
      </c>
      <c r="J44" s="21" t="s">
        <v>120</v>
      </c>
      <c r="K44" s="24" t="s">
        <v>90</v>
      </c>
      <c r="L44" s="11" t="s">
        <v>25</v>
      </c>
      <c r="M44" s="21" t="s">
        <v>56</v>
      </c>
      <c r="N44" s="24" t="s">
        <v>121</v>
      </c>
      <c r="O44" s="13" t="s">
        <v>28</v>
      </c>
      <c r="P44" s="7">
        <v>181</v>
      </c>
      <c r="Q44" s="25" t="s">
        <v>70</v>
      </c>
      <c r="S44" s="59"/>
    </row>
    <row r="45" spans="1:19" s="58" customFormat="1" ht="18" customHeight="1">
      <c r="A45" s="219" t="s">
        <v>122</v>
      </c>
      <c r="B45" s="220"/>
      <c r="C45" s="220"/>
      <c r="D45" s="15">
        <f>D39</f>
        <v>36517087</v>
      </c>
      <c r="E45" s="36"/>
      <c r="F45" s="15">
        <f>SUM(F39:F44)</f>
        <v>90175677</v>
      </c>
      <c r="G45" s="17">
        <f>SUM(G39:G44)</f>
        <v>60900594</v>
      </c>
      <c r="H45" s="37"/>
      <c r="I45" s="37"/>
      <c r="J45" s="38"/>
      <c r="K45" s="38"/>
      <c r="L45" s="38"/>
      <c r="M45" s="37"/>
      <c r="N45" s="37"/>
      <c r="O45" s="38"/>
      <c r="P45" s="36"/>
      <c r="Q45" s="39"/>
      <c r="S45" s="59"/>
    </row>
    <row r="46" spans="1:19" s="55" customFormat="1" ht="20.25">
      <c r="A46" s="221" t="s">
        <v>123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3"/>
      <c r="S46" s="61"/>
    </row>
    <row r="47" spans="1:19" ht="63">
      <c r="A47" s="3">
        <v>1</v>
      </c>
      <c r="B47" s="60" t="s">
        <v>104</v>
      </c>
      <c r="C47" s="224" t="s">
        <v>123</v>
      </c>
      <c r="D47" s="226">
        <v>2240756050</v>
      </c>
      <c r="E47" s="228" t="s">
        <v>77</v>
      </c>
      <c r="F47" s="34">
        <v>3105000</v>
      </c>
      <c r="G47" s="6">
        <v>810000</v>
      </c>
      <c r="H47" s="28" t="s">
        <v>124</v>
      </c>
      <c r="I47" s="9" t="s">
        <v>25</v>
      </c>
      <c r="J47" s="21" t="s">
        <v>125</v>
      </c>
      <c r="K47" s="21" t="s">
        <v>126</v>
      </c>
      <c r="L47" s="11" t="s">
        <v>25</v>
      </c>
      <c r="M47" s="21" t="s">
        <v>127</v>
      </c>
      <c r="N47" s="10" t="s">
        <v>106</v>
      </c>
      <c r="O47" s="13" t="s">
        <v>28</v>
      </c>
      <c r="P47" s="35">
        <v>2</v>
      </c>
      <c r="Q47" s="25" t="s">
        <v>70</v>
      </c>
    </row>
    <row r="48" spans="1:19" ht="31.5">
      <c r="A48" s="3">
        <f>A47+1</f>
        <v>2</v>
      </c>
      <c r="B48" s="60" t="s">
        <v>111</v>
      </c>
      <c r="C48" s="225"/>
      <c r="D48" s="227"/>
      <c r="E48" s="229"/>
      <c r="F48" s="34">
        <v>4274000</v>
      </c>
      <c r="G48" s="6">
        <v>3839000</v>
      </c>
      <c r="H48" s="28" t="s">
        <v>128</v>
      </c>
      <c r="I48" s="9" t="s">
        <v>25</v>
      </c>
      <c r="J48" s="21" t="s">
        <v>125</v>
      </c>
      <c r="K48" s="21" t="s">
        <v>126</v>
      </c>
      <c r="L48" s="11" t="s">
        <v>25</v>
      </c>
      <c r="M48" s="21" t="s">
        <v>127</v>
      </c>
      <c r="N48" s="10" t="s">
        <v>106</v>
      </c>
      <c r="O48" s="13" t="s">
        <v>28</v>
      </c>
      <c r="P48" s="7">
        <v>1</v>
      </c>
      <c r="Q48" s="25" t="s">
        <v>70</v>
      </c>
    </row>
    <row r="49" spans="1:17" ht="31.5">
      <c r="A49" s="3">
        <f t="shared" ref="A49:A63" si="0">A48+1</f>
        <v>3</v>
      </c>
      <c r="B49" s="60" t="s">
        <v>129</v>
      </c>
      <c r="C49" s="225"/>
      <c r="D49" s="227"/>
      <c r="E49" s="229"/>
      <c r="F49" s="34">
        <v>450870750</v>
      </c>
      <c r="G49" s="6">
        <v>450870743</v>
      </c>
      <c r="H49" s="28" t="s">
        <v>130</v>
      </c>
      <c r="I49" s="9" t="s">
        <v>25</v>
      </c>
      <c r="J49" s="21" t="s">
        <v>114</v>
      </c>
      <c r="K49" s="21" t="s">
        <v>126</v>
      </c>
      <c r="L49" s="11" t="s">
        <v>25</v>
      </c>
      <c r="M49" s="21" t="s">
        <v>127</v>
      </c>
      <c r="N49" s="10" t="s">
        <v>131</v>
      </c>
      <c r="O49" s="13" t="s">
        <v>28</v>
      </c>
      <c r="P49" s="7">
        <v>41</v>
      </c>
      <c r="Q49" s="25" t="s">
        <v>70</v>
      </c>
    </row>
    <row r="50" spans="1:17" ht="47.25">
      <c r="A50" s="3">
        <f t="shared" si="0"/>
        <v>4</v>
      </c>
      <c r="B50" s="60" t="s">
        <v>100</v>
      </c>
      <c r="C50" s="225"/>
      <c r="D50" s="227"/>
      <c r="E50" s="229"/>
      <c r="F50" s="230">
        <v>31205000</v>
      </c>
      <c r="G50" s="6">
        <v>22378000</v>
      </c>
      <c r="H50" s="28" t="s">
        <v>132</v>
      </c>
      <c r="I50" s="9" t="s">
        <v>25</v>
      </c>
      <c r="J50" s="21" t="s">
        <v>133</v>
      </c>
      <c r="K50" s="21" t="s">
        <v>134</v>
      </c>
      <c r="L50" s="11" t="s">
        <v>25</v>
      </c>
      <c r="M50" s="21" t="s">
        <v>127</v>
      </c>
      <c r="N50" s="10" t="s">
        <v>135</v>
      </c>
      <c r="O50" s="13" t="s">
        <v>28</v>
      </c>
      <c r="P50" s="7">
        <v>3</v>
      </c>
      <c r="Q50" s="25" t="s">
        <v>70</v>
      </c>
    </row>
    <row r="51" spans="1:17" ht="47.25">
      <c r="A51" s="3">
        <f t="shared" si="0"/>
        <v>5</v>
      </c>
      <c r="B51" s="60" t="s">
        <v>100</v>
      </c>
      <c r="C51" s="225"/>
      <c r="D51" s="227"/>
      <c r="E51" s="229"/>
      <c r="F51" s="231"/>
      <c r="G51" s="6">
        <v>7400000</v>
      </c>
      <c r="H51" s="28" t="s">
        <v>136</v>
      </c>
      <c r="I51" s="9" t="s">
        <v>25</v>
      </c>
      <c r="J51" s="21" t="s">
        <v>133</v>
      </c>
      <c r="K51" s="21" t="s">
        <v>134</v>
      </c>
      <c r="L51" s="11" t="s">
        <v>25</v>
      </c>
      <c r="M51" s="21" t="s">
        <v>127</v>
      </c>
      <c r="N51" s="10" t="s">
        <v>137</v>
      </c>
      <c r="O51" s="13" t="s">
        <v>28</v>
      </c>
      <c r="P51" s="7">
        <v>4</v>
      </c>
      <c r="Q51" s="25" t="s">
        <v>70</v>
      </c>
    </row>
    <row r="52" spans="1:17" ht="66" customHeight="1">
      <c r="A52" s="3">
        <f t="shared" si="0"/>
        <v>6</v>
      </c>
      <c r="B52" s="60" t="s">
        <v>138</v>
      </c>
      <c r="C52" s="225"/>
      <c r="D52" s="227"/>
      <c r="E52" s="229"/>
      <c r="F52" s="40">
        <v>6389000</v>
      </c>
      <c r="G52" s="6">
        <v>6000000</v>
      </c>
      <c r="H52" s="28" t="s">
        <v>139</v>
      </c>
      <c r="I52" s="9" t="s">
        <v>25</v>
      </c>
      <c r="J52" s="21" t="s">
        <v>140</v>
      </c>
      <c r="K52" s="21" t="s">
        <v>141</v>
      </c>
      <c r="L52" s="11" t="s">
        <v>25</v>
      </c>
      <c r="M52" s="21" t="s">
        <v>41</v>
      </c>
      <c r="N52" s="10" t="s">
        <v>79</v>
      </c>
      <c r="O52" s="13" t="s">
        <v>28</v>
      </c>
      <c r="P52" s="7">
        <v>1</v>
      </c>
      <c r="Q52" s="25" t="s">
        <v>70</v>
      </c>
    </row>
    <row r="53" spans="1:17" ht="47.25">
      <c r="A53" s="3">
        <f t="shared" si="0"/>
        <v>7</v>
      </c>
      <c r="B53" s="60" t="s">
        <v>142</v>
      </c>
      <c r="C53" s="225"/>
      <c r="D53" s="227"/>
      <c r="E53" s="229"/>
      <c r="F53" s="40">
        <v>20000000</v>
      </c>
      <c r="G53" s="6">
        <v>17300000</v>
      </c>
      <c r="H53" s="28" t="s">
        <v>143</v>
      </c>
      <c r="I53" s="9" t="s">
        <v>25</v>
      </c>
      <c r="J53" s="21" t="s">
        <v>140</v>
      </c>
      <c r="K53" s="21" t="s">
        <v>141</v>
      </c>
      <c r="L53" s="11" t="s">
        <v>25</v>
      </c>
      <c r="M53" s="21" t="s">
        <v>41</v>
      </c>
      <c r="N53" s="10" t="s">
        <v>144</v>
      </c>
      <c r="O53" s="13" t="s">
        <v>28</v>
      </c>
      <c r="P53" s="7">
        <v>1</v>
      </c>
      <c r="Q53" s="25" t="s">
        <v>70</v>
      </c>
    </row>
    <row r="54" spans="1:17" ht="47.25">
      <c r="A54" s="3">
        <f t="shared" si="0"/>
        <v>8</v>
      </c>
      <c r="B54" s="60" t="s">
        <v>145</v>
      </c>
      <c r="C54" s="225"/>
      <c r="D54" s="227"/>
      <c r="E54" s="229"/>
      <c r="F54" s="40">
        <v>8000000</v>
      </c>
      <c r="G54" s="6">
        <v>7975000</v>
      </c>
      <c r="H54" s="28" t="s">
        <v>146</v>
      </c>
      <c r="I54" s="9" t="s">
        <v>25</v>
      </c>
      <c r="J54" s="21" t="s">
        <v>141</v>
      </c>
      <c r="K54" s="21" t="s">
        <v>147</v>
      </c>
      <c r="L54" s="11" t="s">
        <v>25</v>
      </c>
      <c r="M54" s="21" t="s">
        <v>41</v>
      </c>
      <c r="N54" s="5" t="s">
        <v>148</v>
      </c>
      <c r="O54" s="13" t="s">
        <v>28</v>
      </c>
      <c r="P54" s="7">
        <v>1</v>
      </c>
      <c r="Q54" s="25" t="s">
        <v>70</v>
      </c>
    </row>
    <row r="55" spans="1:17" ht="47.25">
      <c r="A55" s="3">
        <f t="shared" si="0"/>
        <v>9</v>
      </c>
      <c r="B55" s="60" t="s">
        <v>145</v>
      </c>
      <c r="C55" s="225"/>
      <c r="D55" s="227"/>
      <c r="E55" s="229"/>
      <c r="F55" s="40">
        <v>30735900</v>
      </c>
      <c r="G55" s="6">
        <v>14530000</v>
      </c>
      <c r="H55" s="28" t="s">
        <v>149</v>
      </c>
      <c r="I55" s="9" t="s">
        <v>150</v>
      </c>
      <c r="J55" s="21" t="s">
        <v>151</v>
      </c>
      <c r="K55" s="21" t="s">
        <v>152</v>
      </c>
      <c r="L55" s="11" t="s">
        <v>25</v>
      </c>
      <c r="M55" s="21" t="s">
        <v>81</v>
      </c>
      <c r="N55" s="5" t="s">
        <v>153</v>
      </c>
      <c r="O55" s="13" t="s">
        <v>28</v>
      </c>
      <c r="P55" s="7">
        <v>16</v>
      </c>
      <c r="Q55" s="25" t="s">
        <v>70</v>
      </c>
    </row>
    <row r="56" spans="1:17" ht="31.5">
      <c r="A56" s="3">
        <f t="shared" si="0"/>
        <v>10</v>
      </c>
      <c r="B56" s="60" t="s">
        <v>115</v>
      </c>
      <c r="C56" s="225"/>
      <c r="D56" s="227"/>
      <c r="E56" s="229"/>
      <c r="F56" s="40">
        <v>5562000</v>
      </c>
      <c r="G56" s="6">
        <v>3330000</v>
      </c>
      <c r="H56" s="28" t="s">
        <v>154</v>
      </c>
      <c r="I56" s="9" t="s">
        <v>25</v>
      </c>
      <c r="J56" s="21" t="s">
        <v>155</v>
      </c>
      <c r="K56" s="21" t="s">
        <v>155</v>
      </c>
      <c r="L56" s="11" t="s">
        <v>25</v>
      </c>
      <c r="M56" s="21" t="s">
        <v>41</v>
      </c>
      <c r="N56" s="10" t="s">
        <v>156</v>
      </c>
      <c r="O56" s="13" t="s">
        <v>28</v>
      </c>
      <c r="P56" s="7">
        <v>1</v>
      </c>
      <c r="Q56" s="25" t="s">
        <v>70</v>
      </c>
    </row>
    <row r="57" spans="1:17" ht="31.5">
      <c r="A57" s="3">
        <f t="shared" si="0"/>
        <v>11</v>
      </c>
      <c r="B57" s="60" t="s">
        <v>115</v>
      </c>
      <c r="C57" s="225"/>
      <c r="D57" s="227"/>
      <c r="E57" s="229"/>
      <c r="F57" s="40">
        <v>22365612</v>
      </c>
      <c r="G57" s="6">
        <v>22365612</v>
      </c>
      <c r="H57" s="28" t="s">
        <v>116</v>
      </c>
      <c r="I57" s="9" t="s">
        <v>25</v>
      </c>
      <c r="J57" s="21" t="s">
        <v>117</v>
      </c>
      <c r="K57" s="21" t="s">
        <v>117</v>
      </c>
      <c r="L57" s="11" t="s">
        <v>25</v>
      </c>
      <c r="M57" s="21" t="s">
        <v>81</v>
      </c>
      <c r="N57" s="5" t="s">
        <v>85</v>
      </c>
      <c r="O57" s="13" t="s">
        <v>28</v>
      </c>
      <c r="P57" s="7">
        <v>6</v>
      </c>
      <c r="Q57" s="25" t="s">
        <v>70</v>
      </c>
    </row>
    <row r="58" spans="1:17" ht="31.5">
      <c r="A58" s="3">
        <f t="shared" si="0"/>
        <v>12</v>
      </c>
      <c r="B58" s="60" t="s">
        <v>157</v>
      </c>
      <c r="C58" s="225"/>
      <c r="D58" s="227"/>
      <c r="E58" s="229"/>
      <c r="F58" s="40">
        <v>26000000</v>
      </c>
      <c r="G58" s="6">
        <v>25901850</v>
      </c>
      <c r="H58" s="28" t="s">
        <v>158</v>
      </c>
      <c r="I58" s="9" t="s">
        <v>25</v>
      </c>
      <c r="J58" s="21" t="s">
        <v>159</v>
      </c>
      <c r="K58" s="21" t="s">
        <v>159</v>
      </c>
      <c r="L58" s="11" t="s">
        <v>25</v>
      </c>
      <c r="M58" s="21" t="s">
        <v>86</v>
      </c>
      <c r="N58" s="5" t="s">
        <v>160</v>
      </c>
      <c r="O58" s="13" t="s">
        <v>28</v>
      </c>
      <c r="P58" s="7">
        <v>11</v>
      </c>
      <c r="Q58" s="25" t="s">
        <v>70</v>
      </c>
    </row>
    <row r="59" spans="1:17" ht="31.5">
      <c r="A59" s="3">
        <f t="shared" si="0"/>
        <v>13</v>
      </c>
      <c r="B59" s="60" t="s">
        <v>111</v>
      </c>
      <c r="C59" s="225"/>
      <c r="D59" s="227"/>
      <c r="E59" s="229"/>
      <c r="F59" s="40">
        <v>22500000</v>
      </c>
      <c r="G59" s="6">
        <v>20955000</v>
      </c>
      <c r="H59" s="28" t="s">
        <v>161</v>
      </c>
      <c r="I59" s="9" t="s">
        <v>25</v>
      </c>
      <c r="J59" s="21" t="s">
        <v>162</v>
      </c>
      <c r="K59" s="21" t="s">
        <v>162</v>
      </c>
      <c r="L59" s="11" t="s">
        <v>25</v>
      </c>
      <c r="M59" s="21" t="s">
        <v>163</v>
      </c>
      <c r="N59" s="5" t="s">
        <v>164</v>
      </c>
      <c r="O59" s="13" t="s">
        <v>28</v>
      </c>
      <c r="P59" s="7">
        <v>1</v>
      </c>
      <c r="Q59" s="25" t="s">
        <v>70</v>
      </c>
    </row>
    <row r="60" spans="1:17" ht="31.5">
      <c r="A60" s="3">
        <f t="shared" si="0"/>
        <v>14</v>
      </c>
      <c r="B60" s="60" t="s">
        <v>111</v>
      </c>
      <c r="C60" s="225"/>
      <c r="D60" s="227"/>
      <c r="E60" s="229"/>
      <c r="F60" s="40">
        <v>74650000</v>
      </c>
      <c r="G60" s="6">
        <v>53818500</v>
      </c>
      <c r="H60" s="28" t="s">
        <v>165</v>
      </c>
      <c r="I60" s="9" t="s">
        <v>25</v>
      </c>
      <c r="J60" s="21" t="s">
        <v>166</v>
      </c>
      <c r="K60" s="21" t="s">
        <v>167</v>
      </c>
      <c r="L60" s="11" t="s">
        <v>25</v>
      </c>
      <c r="M60" s="21" t="s">
        <v>163</v>
      </c>
      <c r="N60" s="5" t="s">
        <v>168</v>
      </c>
      <c r="O60" s="13" t="s">
        <v>28</v>
      </c>
      <c r="P60" s="7">
        <v>2</v>
      </c>
      <c r="Q60" s="25" t="s">
        <v>70</v>
      </c>
    </row>
    <row r="61" spans="1:17" ht="31.5">
      <c r="A61" s="3">
        <f t="shared" si="0"/>
        <v>15</v>
      </c>
      <c r="B61" s="60" t="s">
        <v>115</v>
      </c>
      <c r="C61" s="225"/>
      <c r="D61" s="227"/>
      <c r="E61" s="229"/>
      <c r="F61" s="40">
        <v>3191250</v>
      </c>
      <c r="G61" s="6">
        <f>F61</f>
        <v>3191250</v>
      </c>
      <c r="H61" s="28" t="s">
        <v>169</v>
      </c>
      <c r="I61" s="9" t="s">
        <v>25</v>
      </c>
      <c r="J61" s="21" t="s">
        <v>166</v>
      </c>
      <c r="K61" s="21" t="s">
        <v>166</v>
      </c>
      <c r="L61" s="11" t="s">
        <v>25</v>
      </c>
      <c r="M61" s="21" t="s">
        <v>163</v>
      </c>
      <c r="N61" s="5" t="s">
        <v>170</v>
      </c>
      <c r="O61" s="13" t="s">
        <v>28</v>
      </c>
      <c r="P61" s="7">
        <v>2</v>
      </c>
      <c r="Q61" s="25" t="s">
        <v>70</v>
      </c>
    </row>
    <row r="62" spans="1:17" ht="47.25">
      <c r="A62" s="3">
        <f t="shared" si="0"/>
        <v>16</v>
      </c>
      <c r="B62" s="60" t="s">
        <v>145</v>
      </c>
      <c r="C62" s="225"/>
      <c r="D62" s="227"/>
      <c r="E62" s="229"/>
      <c r="F62" s="41">
        <v>7889000</v>
      </c>
      <c r="G62" s="62">
        <v>7643000</v>
      </c>
      <c r="H62" s="28" t="s">
        <v>171</v>
      </c>
      <c r="I62" s="9" t="s">
        <v>25</v>
      </c>
      <c r="J62" s="21" t="s">
        <v>172</v>
      </c>
      <c r="K62" s="21" t="s">
        <v>173</v>
      </c>
      <c r="L62" s="11" t="s">
        <v>25</v>
      </c>
      <c r="M62" s="21" t="s">
        <v>68</v>
      </c>
      <c r="N62" s="5" t="s">
        <v>69</v>
      </c>
      <c r="O62" s="13" t="s">
        <v>28</v>
      </c>
      <c r="P62" s="7">
        <v>1</v>
      </c>
      <c r="Q62" s="25" t="s">
        <v>70</v>
      </c>
    </row>
    <row r="63" spans="1:17" ht="31.5">
      <c r="A63" s="3">
        <f t="shared" si="0"/>
        <v>17</v>
      </c>
      <c r="B63" s="60" t="s">
        <v>111</v>
      </c>
      <c r="C63" s="225"/>
      <c r="D63" s="227"/>
      <c r="E63" s="229"/>
      <c r="F63" s="41">
        <v>43350000</v>
      </c>
      <c r="G63" s="62">
        <v>33700000</v>
      </c>
      <c r="H63" s="28" t="s">
        <v>174</v>
      </c>
      <c r="I63" s="9" t="s">
        <v>25</v>
      </c>
      <c r="J63" s="21" t="s">
        <v>46</v>
      </c>
      <c r="K63" s="21" t="s">
        <v>175</v>
      </c>
      <c r="L63" s="11" t="s">
        <v>25</v>
      </c>
      <c r="M63" s="21" t="s">
        <v>48</v>
      </c>
      <c r="N63" s="21" t="s">
        <v>176</v>
      </c>
      <c r="O63" s="13" t="s">
        <v>28</v>
      </c>
      <c r="P63" s="7">
        <v>4</v>
      </c>
      <c r="Q63" s="25" t="s">
        <v>70</v>
      </c>
    </row>
    <row r="64" spans="1:17" ht="31.5">
      <c r="A64" s="63">
        <v>18</v>
      </c>
      <c r="B64" s="60" t="s">
        <v>118</v>
      </c>
      <c r="C64" s="225"/>
      <c r="D64" s="227"/>
      <c r="E64" s="229"/>
      <c r="F64" s="41">
        <v>7500000</v>
      </c>
      <c r="G64" s="62">
        <v>7485999</v>
      </c>
      <c r="H64" s="28" t="s">
        <v>177</v>
      </c>
      <c r="I64" s="9" t="s">
        <v>25</v>
      </c>
      <c r="J64" s="24" t="s">
        <v>178</v>
      </c>
      <c r="K64" s="24" t="s">
        <v>178</v>
      </c>
      <c r="L64" s="11" t="s">
        <v>25</v>
      </c>
      <c r="M64" s="24" t="s">
        <v>56</v>
      </c>
      <c r="N64" s="24" t="s">
        <v>179</v>
      </c>
      <c r="O64" s="13" t="s">
        <v>28</v>
      </c>
      <c r="P64" s="42">
        <v>3</v>
      </c>
      <c r="Q64" s="25" t="s">
        <v>70</v>
      </c>
    </row>
    <row r="65" spans="1:17" ht="31.5">
      <c r="A65" s="63">
        <v>19</v>
      </c>
      <c r="B65" s="60" t="s">
        <v>118</v>
      </c>
      <c r="C65" s="225"/>
      <c r="D65" s="227"/>
      <c r="E65" s="229"/>
      <c r="F65" s="41">
        <v>98568000</v>
      </c>
      <c r="G65" s="62">
        <v>98129550</v>
      </c>
      <c r="H65" s="28" t="s">
        <v>180</v>
      </c>
      <c r="I65" s="9" t="s">
        <v>25</v>
      </c>
      <c r="J65" s="24" t="s">
        <v>181</v>
      </c>
      <c r="K65" s="24" t="s">
        <v>90</v>
      </c>
      <c r="L65" s="11" t="s">
        <v>25</v>
      </c>
      <c r="M65" s="24" t="s">
        <v>56</v>
      </c>
      <c r="N65" s="24" t="s">
        <v>121</v>
      </c>
      <c r="O65" s="13" t="s">
        <v>150</v>
      </c>
      <c r="P65" s="42">
        <v>25</v>
      </c>
      <c r="Q65" s="25" t="s">
        <v>70</v>
      </c>
    </row>
    <row r="66" spans="1:17" ht="16.5" thickBot="1">
      <c r="A66" s="217" t="s">
        <v>182</v>
      </c>
      <c r="B66" s="218"/>
      <c r="C66" s="218"/>
      <c r="D66" s="64">
        <f>D47</f>
        <v>2240756050</v>
      </c>
      <c r="E66" s="65"/>
      <c r="F66" s="64">
        <f>SUM(F47:F65)</f>
        <v>866155512</v>
      </c>
      <c r="G66" s="66">
        <f>SUM(G47:G65)</f>
        <v>807623504</v>
      </c>
      <c r="H66" s="43"/>
      <c r="I66" s="43"/>
      <c r="J66" s="67"/>
      <c r="K66" s="67"/>
      <c r="L66" s="67"/>
      <c r="M66" s="43"/>
      <c r="N66" s="43"/>
      <c r="O66" s="67"/>
      <c r="P66" s="65"/>
      <c r="Q66" s="68"/>
    </row>
    <row r="67" spans="1:17">
      <c r="A67" s="69"/>
      <c r="B67" s="69"/>
      <c r="C67" s="69"/>
      <c r="D67" s="70"/>
      <c r="E67" s="71"/>
      <c r="F67" s="70"/>
      <c r="G67" s="72"/>
      <c r="H67" s="44"/>
      <c r="I67" s="44"/>
      <c r="J67" s="73"/>
      <c r="K67" s="73"/>
      <c r="L67" s="73"/>
      <c r="M67" s="44"/>
      <c r="N67" s="44"/>
      <c r="O67" s="73"/>
      <c r="P67" s="71"/>
      <c r="Q67" s="71"/>
    </row>
  </sheetData>
  <mergeCells count="43">
    <mergeCell ref="A1:Q1"/>
    <mergeCell ref="A2:Q2"/>
    <mergeCell ref="A4:A5"/>
    <mergeCell ref="B4:B5"/>
    <mergeCell ref="C4:C5"/>
    <mergeCell ref="D4:D5"/>
    <mergeCell ref="E4:E5"/>
    <mergeCell ref="F4:F5"/>
    <mergeCell ref="G4:G5"/>
    <mergeCell ref="H4:H5"/>
    <mergeCell ref="A19:Q19"/>
    <mergeCell ref="I4:I5"/>
    <mergeCell ref="J4:O4"/>
    <mergeCell ref="P4:Q5"/>
    <mergeCell ref="A6:O6"/>
    <mergeCell ref="A8:C8"/>
    <mergeCell ref="A9:Q9"/>
    <mergeCell ref="A11:C11"/>
    <mergeCell ref="A12:Q12"/>
    <mergeCell ref="A15:C15"/>
    <mergeCell ref="A16:Q16"/>
    <mergeCell ref="A18:C18"/>
    <mergeCell ref="C39:C44"/>
    <mergeCell ref="D39:D44"/>
    <mergeCell ref="E39:E44"/>
    <mergeCell ref="A21:C21"/>
    <mergeCell ref="A22:Q22"/>
    <mergeCell ref="A24:C24"/>
    <mergeCell ref="A26:Q26"/>
    <mergeCell ref="A28:C28"/>
    <mergeCell ref="A29:Q29"/>
    <mergeCell ref="C30:C34"/>
    <mergeCell ref="D30:D34"/>
    <mergeCell ref="E30:E34"/>
    <mergeCell ref="A37:C37"/>
    <mergeCell ref="A38:Q38"/>
    <mergeCell ref="A66:C66"/>
    <mergeCell ref="A45:C45"/>
    <mergeCell ref="A46:Q46"/>
    <mergeCell ref="C47:C65"/>
    <mergeCell ref="D47:D65"/>
    <mergeCell ref="E47:E65"/>
    <mergeCell ref="F50:F51"/>
  </mergeCells>
  <printOptions horizontalCentered="1"/>
  <pageMargins left="0" right="0" top="0.59055118110236227" bottom="0.19685039370078741" header="0" footer="0"/>
  <pageSetup paperSize="14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4"/>
  <sheetViews>
    <sheetView view="pageBreakPreview" topLeftCell="J67" zoomScale="70" zoomScaleNormal="100" zoomScaleSheetLayoutView="70" zoomScalePageLayoutView="70" workbookViewId="0">
      <selection activeCell="F93" sqref="F93"/>
    </sheetView>
  </sheetViews>
  <sheetFormatPr defaultRowHeight="15.75"/>
  <cols>
    <col min="1" max="1" width="5.5" style="48" customWidth="1"/>
    <col min="2" max="2" width="29.125" style="48" customWidth="1"/>
    <col min="3" max="3" width="28.75" style="48" customWidth="1"/>
    <col min="4" max="4" width="16.375" style="48" customWidth="1"/>
    <col min="5" max="5" width="11.875" style="48" customWidth="1"/>
    <col min="6" max="6" width="15.5" style="48" customWidth="1"/>
    <col min="7" max="7" width="17.75" style="48" customWidth="1"/>
    <col min="8" max="8" width="35" style="48" customWidth="1"/>
    <col min="9" max="10" width="39.5" style="48" customWidth="1"/>
    <col min="11" max="11" width="17.625" style="48" bestFit="1" customWidth="1"/>
    <col min="12" max="12" width="17.625" style="76" bestFit="1" customWidth="1"/>
    <col min="13" max="14" width="17.25" style="76" customWidth="1"/>
    <col min="15" max="15" width="16.625" style="48" customWidth="1"/>
    <col min="16" max="16" width="16" style="48" customWidth="1"/>
    <col min="17" max="17" width="15.125" style="48" customWidth="1"/>
    <col min="18" max="18" width="7.125" style="48" customWidth="1"/>
    <col min="19" max="19" width="8.125" style="48" customWidth="1"/>
    <col min="20" max="20" width="17.375" style="80" customWidth="1"/>
    <col min="21" max="21" width="20.25" style="47" customWidth="1"/>
    <col min="22" max="22" width="72" style="48" customWidth="1"/>
    <col min="23" max="16384" width="9" style="48"/>
  </cols>
  <sheetData>
    <row r="1" spans="1:21" ht="18.7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</row>
    <row r="2" spans="1:21" ht="18.75">
      <c r="A2" s="250" t="s">
        <v>183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1" ht="18.75">
      <c r="A3" s="4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0"/>
      <c r="S3" s="50"/>
    </row>
    <row r="4" spans="1:21" ht="11.25" customHeight="1" thickBot="1"/>
    <row r="5" spans="1:21" ht="23.25" customHeight="1">
      <c r="A5" s="251" t="s">
        <v>2</v>
      </c>
      <c r="B5" s="241" t="s">
        <v>3</v>
      </c>
      <c r="C5" s="241" t="s">
        <v>4</v>
      </c>
      <c r="D5" s="241" t="s">
        <v>5</v>
      </c>
      <c r="E5" s="241" t="s">
        <v>6</v>
      </c>
      <c r="F5" s="241" t="s">
        <v>7</v>
      </c>
      <c r="G5" s="241" t="s">
        <v>8</v>
      </c>
      <c r="H5" s="241" t="s">
        <v>184</v>
      </c>
      <c r="I5" s="241" t="s">
        <v>10</v>
      </c>
      <c r="J5" s="241" t="s">
        <v>185</v>
      </c>
      <c r="K5" s="243" t="s">
        <v>11</v>
      </c>
      <c r="L5" s="243"/>
      <c r="M5" s="243"/>
      <c r="N5" s="243"/>
      <c r="O5" s="243"/>
      <c r="P5" s="243"/>
      <c r="Q5" s="243"/>
      <c r="R5" s="244" t="s">
        <v>12</v>
      </c>
      <c r="S5" s="244"/>
      <c r="T5" s="257" t="s">
        <v>186</v>
      </c>
    </row>
    <row r="6" spans="1:21" ht="63.75" customHeight="1">
      <c r="A6" s="252"/>
      <c r="B6" s="242"/>
      <c r="C6" s="242"/>
      <c r="D6" s="242"/>
      <c r="E6" s="242"/>
      <c r="F6" s="242"/>
      <c r="G6" s="242"/>
      <c r="H6" s="242"/>
      <c r="I6" s="242"/>
      <c r="J6" s="242"/>
      <c r="K6" s="51" t="s">
        <v>13</v>
      </c>
      <c r="L6" s="51" t="s">
        <v>14</v>
      </c>
      <c r="M6" s="51" t="s">
        <v>15</v>
      </c>
      <c r="N6" s="51" t="s">
        <v>187</v>
      </c>
      <c r="O6" s="51" t="s">
        <v>16</v>
      </c>
      <c r="P6" s="51" t="s">
        <v>17</v>
      </c>
      <c r="Q6" s="51" t="s">
        <v>18</v>
      </c>
      <c r="R6" s="246"/>
      <c r="S6" s="246"/>
      <c r="T6" s="258"/>
    </row>
    <row r="7" spans="1:21" ht="20.25">
      <c r="A7" s="248" t="s">
        <v>188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52" t="s">
        <v>20</v>
      </c>
      <c r="S7" s="52" t="s">
        <v>21</v>
      </c>
      <c r="T7" s="81"/>
      <c r="U7" s="54"/>
    </row>
    <row r="8" spans="1:21" ht="54.75" customHeight="1">
      <c r="A8" s="3">
        <v>1</v>
      </c>
      <c r="B8" s="4" t="s">
        <v>189</v>
      </c>
      <c r="C8" s="5" t="s">
        <v>188</v>
      </c>
      <c r="D8" s="256">
        <v>7700000000</v>
      </c>
      <c r="E8" s="7" t="s">
        <v>23</v>
      </c>
      <c r="F8" s="8">
        <v>3850000000</v>
      </c>
      <c r="G8" s="6">
        <v>3841200000</v>
      </c>
      <c r="H8" s="82" t="s">
        <v>190</v>
      </c>
      <c r="I8" s="82" t="s">
        <v>191</v>
      </c>
      <c r="J8" s="82" t="s">
        <v>192</v>
      </c>
      <c r="K8" s="10">
        <v>44552</v>
      </c>
      <c r="L8" s="10">
        <v>44553</v>
      </c>
      <c r="M8" s="10" t="s">
        <v>193</v>
      </c>
      <c r="N8" s="10" t="s">
        <v>134</v>
      </c>
      <c r="O8" s="9" t="s">
        <v>194</v>
      </c>
      <c r="P8" s="83" t="s">
        <v>195</v>
      </c>
      <c r="Q8" s="11" t="s">
        <v>28</v>
      </c>
      <c r="R8" s="7">
        <v>12</v>
      </c>
      <c r="S8" s="7" t="s">
        <v>196</v>
      </c>
      <c r="T8" s="81" t="s">
        <v>197</v>
      </c>
      <c r="U8" s="54"/>
    </row>
    <row r="9" spans="1:21" ht="45" customHeight="1">
      <c r="A9" s="3">
        <v>2</v>
      </c>
      <c r="B9" s="4" t="s">
        <v>198</v>
      </c>
      <c r="C9" s="5" t="s">
        <v>188</v>
      </c>
      <c r="D9" s="256"/>
      <c r="E9" s="7" t="s">
        <v>23</v>
      </c>
      <c r="F9" s="8">
        <v>3850000000</v>
      </c>
      <c r="G9" s="6">
        <v>3849599952</v>
      </c>
      <c r="H9" s="82" t="s">
        <v>199</v>
      </c>
      <c r="I9" s="82"/>
      <c r="J9" s="82"/>
      <c r="K9" s="10">
        <v>44552</v>
      </c>
      <c r="L9" s="10">
        <v>44554</v>
      </c>
      <c r="M9" s="84"/>
      <c r="N9" s="84"/>
      <c r="O9" s="9" t="s">
        <v>194</v>
      </c>
      <c r="P9" s="83" t="s">
        <v>195</v>
      </c>
      <c r="Q9" s="11" t="s">
        <v>28</v>
      </c>
      <c r="R9" s="7">
        <v>12</v>
      </c>
      <c r="S9" s="7" t="s">
        <v>196</v>
      </c>
      <c r="T9" s="81" t="s">
        <v>200</v>
      </c>
      <c r="U9" s="54"/>
    </row>
    <row r="10" spans="1:21" s="55" customFormat="1" ht="18" customHeight="1">
      <c r="A10" s="219" t="s">
        <v>30</v>
      </c>
      <c r="B10" s="220"/>
      <c r="C10" s="220"/>
      <c r="D10" s="15">
        <f>SUM(D8:D8)</f>
        <v>7700000000</v>
      </c>
      <c r="E10" s="16"/>
      <c r="F10" s="15">
        <f>SUM(F8:F9)</f>
        <v>7700000000</v>
      </c>
      <c r="G10" s="17">
        <f>SUM(G8:G9)</f>
        <v>7690799952</v>
      </c>
      <c r="H10" s="18"/>
      <c r="I10" s="18"/>
      <c r="J10" s="18"/>
      <c r="K10" s="19"/>
      <c r="L10" s="19"/>
      <c r="M10" s="19"/>
      <c r="N10" s="19"/>
      <c r="O10" s="18"/>
      <c r="P10" s="18"/>
      <c r="Q10" s="19"/>
      <c r="R10" s="16"/>
      <c r="S10" s="16"/>
      <c r="T10" s="81"/>
      <c r="U10" s="56"/>
    </row>
    <row r="11" spans="1:21" s="58" customFormat="1" ht="18" customHeight="1">
      <c r="A11" s="221" t="s">
        <v>201</v>
      </c>
      <c r="B11" s="222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85"/>
      <c r="U11" s="59"/>
    </row>
    <row r="12" spans="1:21" s="58" customFormat="1" ht="55.5" customHeight="1">
      <c r="A12" s="3">
        <v>3</v>
      </c>
      <c r="B12" s="60" t="s">
        <v>202</v>
      </c>
      <c r="C12" s="5" t="s">
        <v>201</v>
      </c>
      <c r="D12" s="86">
        <v>805368000</v>
      </c>
      <c r="E12" s="7" t="s">
        <v>23</v>
      </c>
      <c r="F12" s="34">
        <v>805368000</v>
      </c>
      <c r="G12" s="6">
        <v>798000000</v>
      </c>
      <c r="H12" s="82" t="s">
        <v>203</v>
      </c>
      <c r="I12" s="9"/>
      <c r="J12" s="9"/>
      <c r="K12" s="10">
        <v>44559</v>
      </c>
      <c r="L12" s="10">
        <v>44560</v>
      </c>
      <c r="M12" s="84"/>
      <c r="N12" s="84"/>
      <c r="O12" s="9" t="s">
        <v>194</v>
      </c>
      <c r="P12" s="83" t="s">
        <v>195</v>
      </c>
      <c r="Q12" s="11" t="s">
        <v>28</v>
      </c>
      <c r="R12" s="7">
        <v>12</v>
      </c>
      <c r="S12" s="7" t="s">
        <v>196</v>
      </c>
      <c r="T12" s="85" t="s">
        <v>204</v>
      </c>
      <c r="U12" s="59"/>
    </row>
    <row r="13" spans="1:21" s="58" customFormat="1" ht="18" customHeight="1">
      <c r="A13" s="219" t="s">
        <v>36</v>
      </c>
      <c r="B13" s="220"/>
      <c r="C13" s="220"/>
      <c r="D13" s="15">
        <f>SUM(D12)</f>
        <v>805368000</v>
      </c>
      <c r="E13" s="36"/>
      <c r="F13" s="15">
        <f>SUM(F12)</f>
        <v>805368000</v>
      </c>
      <c r="G13" s="17">
        <f>SUM(G12)</f>
        <v>798000000</v>
      </c>
      <c r="H13" s="37"/>
      <c r="I13" s="37"/>
      <c r="J13" s="37"/>
      <c r="K13" s="38"/>
      <c r="L13" s="38"/>
      <c r="M13" s="38"/>
      <c r="N13" s="38"/>
      <c r="O13" s="37"/>
      <c r="P13" s="37"/>
      <c r="Q13" s="38"/>
      <c r="R13" s="36"/>
      <c r="S13" s="36"/>
      <c r="T13" s="85"/>
      <c r="U13" s="59"/>
    </row>
    <row r="14" spans="1:21" s="58" customFormat="1" ht="18" customHeight="1">
      <c r="A14" s="221" t="s">
        <v>205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85"/>
      <c r="U14" s="59"/>
    </row>
    <row r="15" spans="1:21" s="58" customFormat="1" ht="31.5">
      <c r="A15" s="3">
        <v>4</v>
      </c>
      <c r="B15" s="87" t="s">
        <v>206</v>
      </c>
      <c r="C15" s="21" t="s">
        <v>205</v>
      </c>
      <c r="D15" s="235">
        <v>2922235956</v>
      </c>
      <c r="E15" s="11" t="s">
        <v>207</v>
      </c>
      <c r="F15" s="22">
        <v>173226900</v>
      </c>
      <c r="G15" s="6">
        <v>163503000</v>
      </c>
      <c r="H15" s="82" t="s">
        <v>208</v>
      </c>
      <c r="I15" s="9"/>
      <c r="J15" s="9"/>
      <c r="K15" s="10">
        <v>44596</v>
      </c>
      <c r="L15" s="10">
        <v>44599</v>
      </c>
      <c r="M15" s="11"/>
      <c r="N15" s="11"/>
      <c r="O15" s="10">
        <v>44599</v>
      </c>
      <c r="P15" s="88" t="s">
        <v>113</v>
      </c>
      <c r="Q15" s="11" t="s">
        <v>28</v>
      </c>
      <c r="R15" s="7">
        <v>16</v>
      </c>
      <c r="S15" s="7" t="s">
        <v>70</v>
      </c>
      <c r="T15" s="85" t="s">
        <v>209</v>
      </c>
      <c r="U15" s="59"/>
    </row>
    <row r="16" spans="1:21" s="58" customFormat="1" ht="31.5">
      <c r="A16" s="3">
        <v>5</v>
      </c>
      <c r="B16" s="87" t="s">
        <v>206</v>
      </c>
      <c r="C16" s="21" t="s">
        <v>205</v>
      </c>
      <c r="D16" s="236"/>
      <c r="E16" s="11" t="s">
        <v>207</v>
      </c>
      <c r="F16" s="22">
        <v>14366400</v>
      </c>
      <c r="G16" s="6">
        <v>13306000</v>
      </c>
      <c r="H16" s="82" t="s">
        <v>210</v>
      </c>
      <c r="I16" s="9"/>
      <c r="J16" s="9"/>
      <c r="K16" s="10">
        <v>44600</v>
      </c>
      <c r="L16" s="10">
        <v>44615</v>
      </c>
      <c r="M16" s="11"/>
      <c r="N16" s="11"/>
      <c r="O16" s="10">
        <v>44615</v>
      </c>
      <c r="P16" s="88" t="s">
        <v>211</v>
      </c>
      <c r="Q16" s="11" t="s">
        <v>28</v>
      </c>
      <c r="R16" s="7">
        <v>5</v>
      </c>
      <c r="S16" s="7" t="s">
        <v>70</v>
      </c>
      <c r="T16" s="85" t="s">
        <v>212</v>
      </c>
      <c r="U16" s="59"/>
    </row>
    <row r="17" spans="1:21" s="58" customFormat="1" ht="31.5">
      <c r="A17" s="3">
        <v>6</v>
      </c>
      <c r="B17" s="87" t="s">
        <v>206</v>
      </c>
      <c r="C17" s="21" t="s">
        <v>205</v>
      </c>
      <c r="D17" s="236"/>
      <c r="E17" s="11" t="s">
        <v>207</v>
      </c>
      <c r="F17" s="22">
        <v>384561986</v>
      </c>
      <c r="G17" s="6">
        <v>370602000</v>
      </c>
      <c r="H17" s="82" t="s">
        <v>213</v>
      </c>
      <c r="I17" s="9"/>
      <c r="J17" s="9"/>
      <c r="K17" s="10">
        <v>44607</v>
      </c>
      <c r="L17" s="5" t="s">
        <v>103</v>
      </c>
      <c r="M17" s="11"/>
      <c r="N17" s="11"/>
      <c r="O17" s="5" t="s">
        <v>103</v>
      </c>
      <c r="P17" s="88" t="s">
        <v>126</v>
      </c>
      <c r="Q17" s="11" t="s">
        <v>28</v>
      </c>
      <c r="R17" s="7">
        <v>40</v>
      </c>
      <c r="S17" s="7" t="s">
        <v>70</v>
      </c>
      <c r="T17" s="85" t="s">
        <v>209</v>
      </c>
      <c r="U17" s="59"/>
    </row>
    <row r="18" spans="1:21" s="58" customFormat="1" ht="31.5">
      <c r="A18" s="3">
        <v>7</v>
      </c>
      <c r="B18" s="87" t="s">
        <v>206</v>
      </c>
      <c r="C18" s="21" t="s">
        <v>205</v>
      </c>
      <c r="D18" s="236"/>
      <c r="E18" s="11" t="s">
        <v>207</v>
      </c>
      <c r="F18" s="22">
        <v>352442620</v>
      </c>
      <c r="G18" s="6">
        <v>283739000</v>
      </c>
      <c r="H18" s="82" t="s">
        <v>214</v>
      </c>
      <c r="I18" s="9"/>
      <c r="J18" s="9"/>
      <c r="K18" s="10">
        <v>44610</v>
      </c>
      <c r="L18" s="10">
        <v>44615</v>
      </c>
      <c r="M18" s="11"/>
      <c r="N18" s="11"/>
      <c r="O18" s="10">
        <v>44615</v>
      </c>
      <c r="P18" s="88" t="s">
        <v>215</v>
      </c>
      <c r="Q18" s="11" t="s">
        <v>28</v>
      </c>
      <c r="R18" s="7">
        <v>22</v>
      </c>
      <c r="S18" s="7" t="s">
        <v>70</v>
      </c>
      <c r="T18" s="85" t="s">
        <v>212</v>
      </c>
      <c r="U18" s="59"/>
    </row>
    <row r="19" spans="1:21" s="58" customFormat="1" ht="31.5">
      <c r="A19" s="3">
        <v>8</v>
      </c>
      <c r="B19" s="87" t="s">
        <v>206</v>
      </c>
      <c r="C19" s="21" t="s">
        <v>205</v>
      </c>
      <c r="D19" s="236"/>
      <c r="E19" s="11" t="s">
        <v>207</v>
      </c>
      <c r="F19" s="22">
        <v>172206000</v>
      </c>
      <c r="G19" s="6">
        <v>161000000</v>
      </c>
      <c r="H19" s="82" t="s">
        <v>216</v>
      </c>
      <c r="I19" s="9"/>
      <c r="J19" s="9"/>
      <c r="K19" s="10" t="s">
        <v>217</v>
      </c>
      <c r="L19" s="10" t="s">
        <v>110</v>
      </c>
      <c r="M19" s="11"/>
      <c r="N19" s="11"/>
      <c r="O19" s="10" t="s">
        <v>110</v>
      </c>
      <c r="P19" s="88" t="s">
        <v>218</v>
      </c>
      <c r="Q19" s="11" t="s">
        <v>28</v>
      </c>
      <c r="R19" s="7">
        <v>2</v>
      </c>
      <c r="S19" s="7" t="s">
        <v>70</v>
      </c>
      <c r="T19" s="85" t="s">
        <v>219</v>
      </c>
      <c r="U19" s="59"/>
    </row>
    <row r="20" spans="1:21" s="58" customFormat="1" ht="31.5">
      <c r="A20" s="3">
        <v>9</v>
      </c>
      <c r="B20" s="87" t="s">
        <v>206</v>
      </c>
      <c r="C20" s="21" t="s">
        <v>205</v>
      </c>
      <c r="D20" s="236"/>
      <c r="E20" s="11" t="s">
        <v>207</v>
      </c>
      <c r="F20" s="22">
        <v>16500000</v>
      </c>
      <c r="G20" s="6">
        <v>16500000</v>
      </c>
      <c r="H20" s="82" t="s">
        <v>220</v>
      </c>
      <c r="I20" s="9"/>
      <c r="J20" s="9"/>
      <c r="K20" s="10" t="s">
        <v>221</v>
      </c>
      <c r="L20" s="10" t="s">
        <v>222</v>
      </c>
      <c r="M20" s="11"/>
      <c r="N20" s="11"/>
      <c r="O20" s="10" t="s">
        <v>222</v>
      </c>
      <c r="P20" s="88" t="s">
        <v>223</v>
      </c>
      <c r="Q20" s="11" t="s">
        <v>28</v>
      </c>
      <c r="R20" s="7">
        <v>1</v>
      </c>
      <c r="S20" s="7" t="s">
        <v>70</v>
      </c>
      <c r="T20" s="85" t="s">
        <v>219</v>
      </c>
      <c r="U20" s="59"/>
    </row>
    <row r="21" spans="1:21" s="58" customFormat="1" ht="31.5">
      <c r="A21" s="3">
        <v>10</v>
      </c>
      <c r="B21" s="87" t="s">
        <v>206</v>
      </c>
      <c r="C21" s="21" t="s">
        <v>205</v>
      </c>
      <c r="D21" s="236"/>
      <c r="E21" s="11" t="s">
        <v>207</v>
      </c>
      <c r="F21" s="22">
        <v>12148000</v>
      </c>
      <c r="G21" s="6">
        <v>9880000</v>
      </c>
      <c r="H21" s="82" t="s">
        <v>224</v>
      </c>
      <c r="I21" s="9"/>
      <c r="J21" s="9"/>
      <c r="K21" s="10" t="s">
        <v>225</v>
      </c>
      <c r="L21" s="10" t="s">
        <v>156</v>
      </c>
      <c r="M21" s="11"/>
      <c r="N21" s="11"/>
      <c r="O21" s="10" t="s">
        <v>156</v>
      </c>
      <c r="P21" s="88" t="s">
        <v>218</v>
      </c>
      <c r="Q21" s="11" t="s">
        <v>28</v>
      </c>
      <c r="R21" s="7">
        <v>3</v>
      </c>
      <c r="S21" s="7" t="s">
        <v>70</v>
      </c>
      <c r="T21" s="85" t="s">
        <v>212</v>
      </c>
      <c r="U21" s="59"/>
    </row>
    <row r="22" spans="1:21" s="58" customFormat="1" ht="31.5">
      <c r="A22" s="3">
        <v>11</v>
      </c>
      <c r="B22" s="87" t="s">
        <v>206</v>
      </c>
      <c r="C22" s="21" t="s">
        <v>205</v>
      </c>
      <c r="D22" s="236"/>
      <c r="E22" s="11" t="s">
        <v>207</v>
      </c>
      <c r="F22" s="22">
        <v>313956500</v>
      </c>
      <c r="G22" s="6">
        <v>311346005</v>
      </c>
      <c r="H22" s="9" t="s">
        <v>226</v>
      </c>
      <c r="I22" s="9"/>
      <c r="J22" s="9"/>
      <c r="K22" s="10" t="s">
        <v>141</v>
      </c>
      <c r="L22" s="10" t="s">
        <v>147</v>
      </c>
      <c r="M22" s="11"/>
      <c r="N22" s="11"/>
      <c r="O22" s="10" t="s">
        <v>147</v>
      </c>
      <c r="P22" s="88" t="s">
        <v>227</v>
      </c>
      <c r="Q22" s="11" t="s">
        <v>28</v>
      </c>
      <c r="R22" s="7">
        <v>26</v>
      </c>
      <c r="S22" s="7" t="s">
        <v>70</v>
      </c>
      <c r="T22" s="85" t="s">
        <v>209</v>
      </c>
      <c r="U22" s="59"/>
    </row>
    <row r="23" spans="1:21" s="58" customFormat="1" ht="31.5">
      <c r="A23" s="3">
        <v>12</v>
      </c>
      <c r="B23" s="87" t="s">
        <v>206</v>
      </c>
      <c r="C23" s="21" t="s">
        <v>205</v>
      </c>
      <c r="D23" s="236"/>
      <c r="E23" s="11" t="s">
        <v>207</v>
      </c>
      <c r="F23" s="22">
        <v>287515150</v>
      </c>
      <c r="G23" s="6">
        <v>263080900</v>
      </c>
      <c r="H23" s="9" t="s">
        <v>228</v>
      </c>
      <c r="I23" s="9"/>
      <c r="J23" s="9"/>
      <c r="K23" s="10" t="s">
        <v>229</v>
      </c>
      <c r="L23" s="10" t="s">
        <v>87</v>
      </c>
      <c r="M23" s="11"/>
      <c r="N23" s="11"/>
      <c r="O23" s="10" t="s">
        <v>87</v>
      </c>
      <c r="P23" s="88" t="s">
        <v>230</v>
      </c>
      <c r="Q23" s="11" t="s">
        <v>28</v>
      </c>
      <c r="R23" s="7">
        <v>37</v>
      </c>
      <c r="S23" s="7" t="s">
        <v>70</v>
      </c>
      <c r="T23" s="85" t="s">
        <v>209</v>
      </c>
      <c r="U23" s="59"/>
    </row>
    <row r="24" spans="1:21" s="58" customFormat="1" ht="31.5">
      <c r="A24" s="3">
        <v>13</v>
      </c>
      <c r="B24" s="87" t="s">
        <v>206</v>
      </c>
      <c r="C24" s="21" t="s">
        <v>205</v>
      </c>
      <c r="D24" s="236"/>
      <c r="E24" s="11" t="s">
        <v>207</v>
      </c>
      <c r="F24" s="22">
        <v>11000000</v>
      </c>
      <c r="G24" s="6">
        <v>8149000</v>
      </c>
      <c r="H24" s="9" t="s">
        <v>231</v>
      </c>
      <c r="I24" s="9"/>
      <c r="J24" s="9"/>
      <c r="K24" s="10" t="s">
        <v>232</v>
      </c>
      <c r="L24" s="10" t="s">
        <v>233</v>
      </c>
      <c r="M24" s="11"/>
      <c r="N24" s="11"/>
      <c r="O24" s="10" t="s">
        <v>233</v>
      </c>
      <c r="P24" s="88" t="s">
        <v>75</v>
      </c>
      <c r="Q24" s="11" t="s">
        <v>28</v>
      </c>
      <c r="R24" s="7">
        <v>1</v>
      </c>
      <c r="S24" s="7" t="s">
        <v>70</v>
      </c>
      <c r="T24" s="85" t="s">
        <v>219</v>
      </c>
      <c r="U24" s="59"/>
    </row>
    <row r="25" spans="1:21" s="58" customFormat="1" ht="31.5">
      <c r="A25" s="3">
        <v>14</v>
      </c>
      <c r="B25" s="87" t="s">
        <v>206</v>
      </c>
      <c r="C25" s="21" t="s">
        <v>205</v>
      </c>
      <c r="D25" s="236"/>
      <c r="E25" s="11" t="s">
        <v>207</v>
      </c>
      <c r="F25" s="22">
        <v>852720000</v>
      </c>
      <c r="G25" s="6">
        <v>852320400</v>
      </c>
      <c r="H25" s="9" t="s">
        <v>234</v>
      </c>
      <c r="I25" s="9"/>
      <c r="J25" s="9"/>
      <c r="K25" s="10" t="s">
        <v>166</v>
      </c>
      <c r="L25" s="10" t="s">
        <v>167</v>
      </c>
      <c r="M25" s="11"/>
      <c r="N25" s="11"/>
      <c r="O25" s="10" t="s">
        <v>167</v>
      </c>
      <c r="P25" s="88" t="s">
        <v>235</v>
      </c>
      <c r="Q25" s="11" t="s">
        <v>28</v>
      </c>
      <c r="R25" s="7">
        <v>1</v>
      </c>
      <c r="S25" s="7" t="s">
        <v>29</v>
      </c>
      <c r="T25" s="85" t="s">
        <v>236</v>
      </c>
      <c r="U25" s="59"/>
    </row>
    <row r="26" spans="1:21" s="58" customFormat="1" ht="31.5">
      <c r="A26" s="3">
        <v>15</v>
      </c>
      <c r="B26" s="87" t="s">
        <v>206</v>
      </c>
      <c r="C26" s="21" t="s">
        <v>205</v>
      </c>
      <c r="D26" s="236"/>
      <c r="E26" s="11" t="s">
        <v>207</v>
      </c>
      <c r="F26" s="22">
        <v>11917000</v>
      </c>
      <c r="G26" s="6">
        <v>10578000</v>
      </c>
      <c r="H26" s="9" t="s">
        <v>237</v>
      </c>
      <c r="I26" s="9"/>
      <c r="J26" s="9"/>
      <c r="K26" s="10" t="s">
        <v>166</v>
      </c>
      <c r="L26" s="10" t="s">
        <v>167</v>
      </c>
      <c r="M26" s="11"/>
      <c r="N26" s="11"/>
      <c r="O26" s="10" t="s">
        <v>167</v>
      </c>
      <c r="P26" s="88" t="s">
        <v>67</v>
      </c>
      <c r="Q26" s="11" t="s">
        <v>28</v>
      </c>
      <c r="R26" s="7">
        <v>1</v>
      </c>
      <c r="S26" s="7" t="s">
        <v>70</v>
      </c>
      <c r="T26" s="85" t="s">
        <v>209</v>
      </c>
      <c r="U26" s="59"/>
    </row>
    <row r="27" spans="1:21" s="58" customFormat="1" ht="31.5">
      <c r="A27" s="3">
        <v>16</v>
      </c>
      <c r="B27" s="87" t="s">
        <v>206</v>
      </c>
      <c r="C27" s="21" t="s">
        <v>205</v>
      </c>
      <c r="D27" s="236"/>
      <c r="E27" s="11" t="s">
        <v>207</v>
      </c>
      <c r="F27" s="31">
        <v>85835400</v>
      </c>
      <c r="G27" s="6">
        <v>77804000</v>
      </c>
      <c r="H27" s="9" t="s">
        <v>238</v>
      </c>
      <c r="I27" s="9"/>
      <c r="J27" s="9"/>
      <c r="K27" s="10" t="s">
        <v>46</v>
      </c>
      <c r="L27" s="10" t="s">
        <v>46</v>
      </c>
      <c r="M27" s="11"/>
      <c r="N27" s="11"/>
      <c r="O27" s="10" t="s">
        <v>46</v>
      </c>
      <c r="P27" s="10" t="s">
        <v>54</v>
      </c>
      <c r="Q27" s="11" t="s">
        <v>28</v>
      </c>
      <c r="R27" s="7">
        <v>6</v>
      </c>
      <c r="S27" s="7" t="s">
        <v>70</v>
      </c>
      <c r="T27" s="85" t="s">
        <v>212</v>
      </c>
      <c r="U27" s="59"/>
    </row>
    <row r="28" spans="1:21" s="58" customFormat="1" ht="31.5">
      <c r="A28" s="3">
        <v>17</v>
      </c>
      <c r="B28" s="87" t="s">
        <v>206</v>
      </c>
      <c r="C28" s="21" t="s">
        <v>205</v>
      </c>
      <c r="D28" s="236"/>
      <c r="E28" s="11" t="s">
        <v>207</v>
      </c>
      <c r="F28" s="31">
        <v>16928000</v>
      </c>
      <c r="G28" s="6">
        <v>12000000</v>
      </c>
      <c r="H28" s="9" t="s">
        <v>239</v>
      </c>
      <c r="I28" s="9"/>
      <c r="J28" s="9"/>
      <c r="K28" s="10" t="s">
        <v>240</v>
      </c>
      <c r="L28" s="10" t="s">
        <v>49</v>
      </c>
      <c r="M28" s="11"/>
      <c r="N28" s="11"/>
      <c r="O28" s="10" t="s">
        <v>49</v>
      </c>
      <c r="P28" s="10" t="s">
        <v>179</v>
      </c>
      <c r="Q28" s="11" t="s">
        <v>28</v>
      </c>
      <c r="R28" s="7">
        <v>3</v>
      </c>
      <c r="S28" s="7" t="s">
        <v>70</v>
      </c>
      <c r="T28" s="85" t="s">
        <v>212</v>
      </c>
      <c r="U28" s="59"/>
    </row>
    <row r="29" spans="1:21" s="58" customFormat="1" ht="31.5">
      <c r="A29" s="3">
        <v>18</v>
      </c>
      <c r="B29" s="87" t="s">
        <v>206</v>
      </c>
      <c r="C29" s="21" t="s">
        <v>205</v>
      </c>
      <c r="D29" s="236"/>
      <c r="E29" s="11" t="s">
        <v>207</v>
      </c>
      <c r="F29" s="31">
        <v>6000000</v>
      </c>
      <c r="G29" s="6">
        <v>4700000</v>
      </c>
      <c r="H29" s="9" t="s">
        <v>241</v>
      </c>
      <c r="I29" s="9"/>
      <c r="J29" s="9"/>
      <c r="K29" s="10" t="s">
        <v>49</v>
      </c>
      <c r="L29" s="10" t="s">
        <v>242</v>
      </c>
      <c r="M29" s="11"/>
      <c r="N29" s="11"/>
      <c r="O29" s="10" t="s">
        <v>242</v>
      </c>
      <c r="P29" s="10" t="s">
        <v>96</v>
      </c>
      <c r="Q29" s="11" t="s">
        <v>28</v>
      </c>
      <c r="R29" s="7">
        <v>2</v>
      </c>
      <c r="S29" s="7" t="s">
        <v>70</v>
      </c>
      <c r="T29" s="85" t="s">
        <v>212</v>
      </c>
      <c r="U29" s="59"/>
    </row>
    <row r="30" spans="1:21" s="58" customFormat="1" ht="31.5">
      <c r="A30" s="3">
        <v>19</v>
      </c>
      <c r="B30" s="87" t="s">
        <v>206</v>
      </c>
      <c r="C30" s="21" t="s">
        <v>205</v>
      </c>
      <c r="D30" s="236"/>
      <c r="E30" s="11" t="s">
        <v>207</v>
      </c>
      <c r="F30" s="31">
        <v>8188700</v>
      </c>
      <c r="G30" s="6">
        <v>3818000</v>
      </c>
      <c r="H30" s="9" t="s">
        <v>243</v>
      </c>
      <c r="I30" s="9"/>
      <c r="J30" s="9"/>
      <c r="K30" s="10" t="s">
        <v>181</v>
      </c>
      <c r="L30" s="10" t="s">
        <v>55</v>
      </c>
      <c r="M30" s="11"/>
      <c r="N30" s="11"/>
      <c r="O30" s="10" t="s">
        <v>55</v>
      </c>
      <c r="P30" s="10" t="s">
        <v>244</v>
      </c>
      <c r="Q30" s="11" t="s">
        <v>28</v>
      </c>
      <c r="R30" s="7">
        <v>1</v>
      </c>
      <c r="S30" s="7" t="s">
        <v>70</v>
      </c>
      <c r="T30" s="85" t="s">
        <v>245</v>
      </c>
      <c r="U30" s="59"/>
    </row>
    <row r="31" spans="1:21" s="58" customFormat="1" ht="31.5">
      <c r="A31" s="3">
        <v>20</v>
      </c>
      <c r="B31" s="87" t="s">
        <v>206</v>
      </c>
      <c r="C31" s="21" t="s">
        <v>205</v>
      </c>
      <c r="D31" s="236"/>
      <c r="E31" s="11" t="s">
        <v>207</v>
      </c>
      <c r="F31" s="31">
        <v>77889000</v>
      </c>
      <c r="G31" s="6">
        <v>77558000</v>
      </c>
      <c r="H31" s="9" t="s">
        <v>246</v>
      </c>
      <c r="I31" s="9"/>
      <c r="J31" s="9"/>
      <c r="K31" s="10" t="s">
        <v>121</v>
      </c>
      <c r="L31" s="10" t="s">
        <v>96</v>
      </c>
      <c r="M31" s="11"/>
      <c r="N31" s="11"/>
      <c r="O31" s="10" t="s">
        <v>96</v>
      </c>
      <c r="P31" s="10" t="s">
        <v>247</v>
      </c>
      <c r="Q31" s="11" t="s">
        <v>28</v>
      </c>
      <c r="R31" s="7">
        <v>4</v>
      </c>
      <c r="S31" s="7" t="s">
        <v>70</v>
      </c>
      <c r="T31" s="85" t="s">
        <v>209</v>
      </c>
      <c r="U31" s="59"/>
    </row>
    <row r="32" spans="1:21" s="58" customFormat="1" ht="57" customHeight="1">
      <c r="A32" s="3">
        <v>21</v>
      </c>
      <c r="B32" s="87" t="s">
        <v>206</v>
      </c>
      <c r="C32" s="21" t="s">
        <v>205</v>
      </c>
      <c r="D32" s="237"/>
      <c r="E32" s="11" t="s">
        <v>207</v>
      </c>
      <c r="F32" s="31">
        <v>3793750</v>
      </c>
      <c r="G32" s="6">
        <v>3195000</v>
      </c>
      <c r="H32" s="9" t="s">
        <v>248</v>
      </c>
      <c r="I32" s="9"/>
      <c r="J32" s="9"/>
      <c r="K32" s="10" t="s">
        <v>249</v>
      </c>
      <c r="L32" s="10" t="s">
        <v>244</v>
      </c>
      <c r="M32" s="11"/>
      <c r="N32" s="11"/>
      <c r="O32" s="10" t="s">
        <v>244</v>
      </c>
      <c r="P32" s="10" t="s">
        <v>247</v>
      </c>
      <c r="Q32" s="11" t="s">
        <v>28</v>
      </c>
      <c r="R32" s="7">
        <v>1</v>
      </c>
      <c r="S32" s="7" t="s">
        <v>70</v>
      </c>
      <c r="T32" s="85" t="s">
        <v>250</v>
      </c>
      <c r="U32" s="59"/>
    </row>
    <row r="33" spans="1:22" s="58" customFormat="1" ht="18" customHeight="1">
      <c r="A33" s="3"/>
      <c r="B33" s="35"/>
      <c r="C33" s="35"/>
      <c r="D33" s="15">
        <f>SUM(D15:D27)</f>
        <v>2922235956</v>
      </c>
      <c r="E33" s="7"/>
      <c r="F33" s="15">
        <f>SUM(F15:F32)</f>
        <v>2801195406</v>
      </c>
      <c r="G33" s="17">
        <f>SUM(G15:G32)</f>
        <v>2643079305</v>
      </c>
      <c r="H33" s="9"/>
      <c r="I33" s="9"/>
      <c r="J33" s="9"/>
      <c r="K33" s="11"/>
      <c r="L33" s="11"/>
      <c r="M33" s="11"/>
      <c r="N33" s="11"/>
      <c r="O33" s="9"/>
      <c r="P33" s="9"/>
      <c r="Q33" s="11"/>
      <c r="R33" s="7"/>
      <c r="S33" s="7"/>
      <c r="T33" s="85"/>
      <c r="U33" s="59"/>
    </row>
    <row r="34" spans="1:22" s="58" customFormat="1" ht="18" customHeight="1">
      <c r="A34" s="221" t="s">
        <v>251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85"/>
      <c r="U34" s="59"/>
    </row>
    <row r="35" spans="1:22" s="58" customFormat="1" ht="31.5">
      <c r="A35" s="3">
        <v>22</v>
      </c>
      <c r="B35" s="87" t="s">
        <v>206</v>
      </c>
      <c r="C35" s="21" t="s">
        <v>251</v>
      </c>
      <c r="D35" s="235">
        <v>6123565973</v>
      </c>
      <c r="E35" s="11" t="s">
        <v>207</v>
      </c>
      <c r="F35" s="22">
        <v>192400000</v>
      </c>
      <c r="G35" s="6">
        <v>179198000</v>
      </c>
      <c r="H35" s="82" t="s">
        <v>252</v>
      </c>
      <c r="I35" s="82" t="s">
        <v>253</v>
      </c>
      <c r="J35" s="82"/>
      <c r="K35" s="10">
        <v>44596</v>
      </c>
      <c r="L35" s="10">
        <v>44600</v>
      </c>
      <c r="M35" s="10">
        <v>44603</v>
      </c>
      <c r="N35" s="10"/>
      <c r="O35" s="10">
        <v>44600</v>
      </c>
      <c r="P35" s="10">
        <v>44606</v>
      </c>
      <c r="Q35" s="11" t="s">
        <v>28</v>
      </c>
      <c r="R35" s="7">
        <v>10</v>
      </c>
      <c r="S35" s="7" t="s">
        <v>70</v>
      </c>
      <c r="T35" s="85" t="s">
        <v>212</v>
      </c>
      <c r="U35" s="59"/>
    </row>
    <row r="36" spans="1:22" s="58" customFormat="1" ht="31.5">
      <c r="A36" s="3">
        <v>23</v>
      </c>
      <c r="B36" s="87" t="s">
        <v>206</v>
      </c>
      <c r="C36" s="21" t="s">
        <v>251</v>
      </c>
      <c r="D36" s="236"/>
      <c r="E36" s="11" t="s">
        <v>207</v>
      </c>
      <c r="F36" s="22">
        <v>224314640</v>
      </c>
      <c r="G36" s="6">
        <v>211403000</v>
      </c>
      <c r="H36" s="82" t="s">
        <v>208</v>
      </c>
      <c r="I36" s="9"/>
      <c r="J36" s="9"/>
      <c r="K36" s="10">
        <v>44596</v>
      </c>
      <c r="L36" s="10">
        <v>44599</v>
      </c>
      <c r="M36" s="11"/>
      <c r="N36" s="11"/>
      <c r="O36" s="10">
        <v>44599</v>
      </c>
      <c r="P36" s="88" t="s">
        <v>113</v>
      </c>
      <c r="Q36" s="11" t="s">
        <v>28</v>
      </c>
      <c r="R36" s="7">
        <v>13</v>
      </c>
      <c r="S36" s="7" t="s">
        <v>70</v>
      </c>
      <c r="T36" s="85" t="s">
        <v>209</v>
      </c>
      <c r="U36" s="59"/>
      <c r="V36" s="89">
        <v>11054490</v>
      </c>
    </row>
    <row r="37" spans="1:22" s="58" customFormat="1" ht="31.5">
      <c r="A37" s="3">
        <v>24</v>
      </c>
      <c r="B37" s="87" t="s">
        <v>206</v>
      </c>
      <c r="C37" s="21" t="s">
        <v>251</v>
      </c>
      <c r="D37" s="236"/>
      <c r="E37" s="11" t="s">
        <v>207</v>
      </c>
      <c r="F37" s="22">
        <v>144208000</v>
      </c>
      <c r="G37" s="6">
        <v>121235000</v>
      </c>
      <c r="H37" s="82" t="s">
        <v>254</v>
      </c>
      <c r="I37" s="9"/>
      <c r="J37" s="9"/>
      <c r="K37" s="10">
        <v>44599</v>
      </c>
      <c r="L37" s="10">
        <v>44602</v>
      </c>
      <c r="M37" s="11"/>
      <c r="N37" s="11"/>
      <c r="O37" s="10">
        <v>44602</v>
      </c>
      <c r="P37" s="88" t="s">
        <v>35</v>
      </c>
      <c r="Q37" s="11" t="s">
        <v>28</v>
      </c>
      <c r="R37" s="7">
        <v>3</v>
      </c>
      <c r="S37" s="7" t="s">
        <v>70</v>
      </c>
      <c r="T37" s="85" t="s">
        <v>219</v>
      </c>
      <c r="U37" s="59"/>
      <c r="V37" s="59">
        <v>1329876005</v>
      </c>
    </row>
    <row r="38" spans="1:22" s="58" customFormat="1" ht="31.5">
      <c r="A38" s="3">
        <v>25</v>
      </c>
      <c r="B38" s="87" t="s">
        <v>206</v>
      </c>
      <c r="C38" s="21" t="s">
        <v>251</v>
      </c>
      <c r="D38" s="236"/>
      <c r="E38" s="11" t="s">
        <v>207</v>
      </c>
      <c r="F38" s="22">
        <v>100796000</v>
      </c>
      <c r="G38" s="6">
        <v>100776000</v>
      </c>
      <c r="H38" s="82" t="s">
        <v>210</v>
      </c>
      <c r="I38" s="9"/>
      <c r="J38" s="9"/>
      <c r="K38" s="10">
        <v>44600</v>
      </c>
      <c r="L38" s="10">
        <v>44615</v>
      </c>
      <c r="M38" s="11"/>
      <c r="N38" s="11"/>
      <c r="O38" s="10">
        <v>44615</v>
      </c>
      <c r="P38" s="88" t="s">
        <v>211</v>
      </c>
      <c r="Q38" s="11" t="s">
        <v>28</v>
      </c>
      <c r="R38" s="7">
        <v>8</v>
      </c>
      <c r="S38" s="7" t="s">
        <v>70</v>
      </c>
      <c r="T38" s="85" t="s">
        <v>212</v>
      </c>
      <c r="U38" s="59"/>
      <c r="V38" s="59">
        <v>4501541695</v>
      </c>
    </row>
    <row r="39" spans="1:22" s="58" customFormat="1" ht="31.5">
      <c r="A39" s="3">
        <v>26</v>
      </c>
      <c r="B39" s="87" t="s">
        <v>206</v>
      </c>
      <c r="C39" s="21" t="s">
        <v>251</v>
      </c>
      <c r="D39" s="236"/>
      <c r="E39" s="11" t="s">
        <v>207</v>
      </c>
      <c r="F39" s="22">
        <v>58823350</v>
      </c>
      <c r="G39" s="6">
        <v>55253000</v>
      </c>
      <c r="H39" s="82" t="s">
        <v>213</v>
      </c>
      <c r="I39" s="9"/>
      <c r="J39" s="9"/>
      <c r="K39" s="10">
        <v>44607</v>
      </c>
      <c r="L39" s="5" t="s">
        <v>103</v>
      </c>
      <c r="M39" s="11"/>
      <c r="N39" s="11"/>
      <c r="O39" s="5" t="s">
        <v>103</v>
      </c>
      <c r="P39" s="88" t="s">
        <v>126</v>
      </c>
      <c r="Q39" s="11" t="s">
        <v>28</v>
      </c>
      <c r="R39" s="7">
        <v>5</v>
      </c>
      <c r="S39" s="7" t="s">
        <v>70</v>
      </c>
      <c r="T39" s="85" t="s">
        <v>209</v>
      </c>
      <c r="U39" s="59"/>
      <c r="V39" s="59">
        <v>4634000</v>
      </c>
    </row>
    <row r="40" spans="1:22" s="58" customFormat="1" ht="31.5">
      <c r="A40" s="3">
        <v>27</v>
      </c>
      <c r="B40" s="87" t="s">
        <v>206</v>
      </c>
      <c r="C40" s="21" t="s">
        <v>251</v>
      </c>
      <c r="D40" s="236"/>
      <c r="E40" s="11" t="s">
        <v>207</v>
      </c>
      <c r="F40" s="22">
        <v>163795800</v>
      </c>
      <c r="G40" s="6">
        <v>67200000</v>
      </c>
      <c r="H40" s="82" t="s">
        <v>216</v>
      </c>
      <c r="I40" s="9"/>
      <c r="J40" s="9"/>
      <c r="K40" s="10" t="s">
        <v>217</v>
      </c>
      <c r="L40" s="10" t="s">
        <v>110</v>
      </c>
      <c r="M40" s="11"/>
      <c r="N40" s="11"/>
      <c r="O40" s="10" t="s">
        <v>110</v>
      </c>
      <c r="P40" s="88" t="s">
        <v>218</v>
      </c>
      <c r="Q40" s="11" t="s">
        <v>28</v>
      </c>
      <c r="R40" s="7">
        <v>4</v>
      </c>
      <c r="S40" s="7" t="s">
        <v>70</v>
      </c>
      <c r="T40" s="85" t="s">
        <v>219</v>
      </c>
      <c r="U40" s="59"/>
      <c r="V40" s="59">
        <f>SUM(V36:V39)</f>
        <v>5847106190</v>
      </c>
    </row>
    <row r="41" spans="1:22" s="58" customFormat="1" ht="31.5">
      <c r="A41" s="3">
        <v>28</v>
      </c>
      <c r="B41" s="87" t="s">
        <v>206</v>
      </c>
      <c r="C41" s="21" t="s">
        <v>251</v>
      </c>
      <c r="D41" s="236"/>
      <c r="E41" s="11" t="s">
        <v>207</v>
      </c>
      <c r="F41" s="22">
        <v>321426980</v>
      </c>
      <c r="G41" s="6">
        <v>298230000</v>
      </c>
      <c r="H41" s="82" t="s">
        <v>255</v>
      </c>
      <c r="I41" s="9"/>
      <c r="J41" s="9"/>
      <c r="K41" s="10" t="s">
        <v>40</v>
      </c>
      <c r="L41" s="10" t="s">
        <v>40</v>
      </c>
      <c r="M41" s="11"/>
      <c r="N41" s="11"/>
      <c r="O41" s="10" t="s">
        <v>40</v>
      </c>
      <c r="P41" s="88" t="s">
        <v>256</v>
      </c>
      <c r="Q41" s="11" t="s">
        <v>28</v>
      </c>
      <c r="R41" s="7">
        <v>42</v>
      </c>
      <c r="S41" s="7" t="s">
        <v>70</v>
      </c>
      <c r="T41" s="85" t="s">
        <v>212</v>
      </c>
      <c r="U41" s="59"/>
    </row>
    <row r="42" spans="1:22" s="58" customFormat="1" ht="31.5">
      <c r="A42" s="3">
        <v>29</v>
      </c>
      <c r="B42" s="87" t="s">
        <v>206</v>
      </c>
      <c r="C42" s="21" t="s">
        <v>251</v>
      </c>
      <c r="D42" s="236"/>
      <c r="E42" s="11" t="s">
        <v>207</v>
      </c>
      <c r="F42" s="22">
        <v>528855958</v>
      </c>
      <c r="G42" s="6">
        <v>425700000</v>
      </c>
      <c r="H42" s="82" t="s">
        <v>257</v>
      </c>
      <c r="I42" s="9"/>
      <c r="J42" s="9"/>
      <c r="K42" s="10" t="s">
        <v>114</v>
      </c>
      <c r="L42" s="10" t="s">
        <v>258</v>
      </c>
      <c r="M42" s="11"/>
      <c r="N42" s="11"/>
      <c r="O42" s="10" t="s">
        <v>258</v>
      </c>
      <c r="P42" s="88" t="s">
        <v>259</v>
      </c>
      <c r="Q42" s="11" t="s">
        <v>28</v>
      </c>
      <c r="R42" s="7">
        <v>27</v>
      </c>
      <c r="S42" s="7" t="s">
        <v>70</v>
      </c>
      <c r="T42" s="85" t="s">
        <v>212</v>
      </c>
      <c r="U42" s="59"/>
      <c r="V42" s="90">
        <f>V36+V38</f>
        <v>4512596185</v>
      </c>
    </row>
    <row r="43" spans="1:22" s="58" customFormat="1" ht="31.5">
      <c r="A43" s="3">
        <v>30</v>
      </c>
      <c r="B43" s="87" t="s">
        <v>206</v>
      </c>
      <c r="C43" s="21" t="s">
        <v>251</v>
      </c>
      <c r="D43" s="236"/>
      <c r="E43" s="11" t="s">
        <v>207</v>
      </c>
      <c r="F43" s="22">
        <v>792906600</v>
      </c>
      <c r="G43" s="6">
        <v>800315400</v>
      </c>
      <c r="H43" s="82" t="s">
        <v>260</v>
      </c>
      <c r="I43" s="9"/>
      <c r="J43" s="9"/>
      <c r="K43" s="10" t="s">
        <v>114</v>
      </c>
      <c r="L43" s="10" t="s">
        <v>258</v>
      </c>
      <c r="M43" s="11"/>
      <c r="N43" s="11"/>
      <c r="O43" s="10" t="s">
        <v>258</v>
      </c>
      <c r="P43" s="88" t="s">
        <v>131</v>
      </c>
      <c r="Q43" s="11" t="s">
        <v>28</v>
      </c>
      <c r="R43" s="7">
        <v>77</v>
      </c>
      <c r="S43" s="7" t="s">
        <v>70</v>
      </c>
      <c r="T43" s="85" t="s">
        <v>209</v>
      </c>
      <c r="U43" s="59"/>
    </row>
    <row r="44" spans="1:22" s="58" customFormat="1" ht="31.5">
      <c r="A44" s="3">
        <v>31</v>
      </c>
      <c r="B44" s="87" t="s">
        <v>206</v>
      </c>
      <c r="C44" s="21" t="s">
        <v>251</v>
      </c>
      <c r="D44" s="236"/>
      <c r="E44" s="11" t="s">
        <v>207</v>
      </c>
      <c r="F44" s="22">
        <v>1023726986</v>
      </c>
      <c r="G44" s="6">
        <v>900116850</v>
      </c>
      <c r="H44" s="82" t="s">
        <v>261</v>
      </c>
      <c r="I44" s="9"/>
      <c r="J44" s="9"/>
      <c r="K44" s="10" t="s">
        <v>126</v>
      </c>
      <c r="L44" s="10" t="s">
        <v>133</v>
      </c>
      <c r="M44" s="11"/>
      <c r="N44" s="11"/>
      <c r="O44" s="10" t="s">
        <v>133</v>
      </c>
      <c r="P44" s="88" t="s">
        <v>223</v>
      </c>
      <c r="Q44" s="11" t="s">
        <v>28</v>
      </c>
      <c r="R44" s="7">
        <v>73</v>
      </c>
      <c r="S44" s="7" t="s">
        <v>70</v>
      </c>
      <c r="T44" s="85" t="s">
        <v>209</v>
      </c>
      <c r="U44" s="59"/>
    </row>
    <row r="45" spans="1:22" s="58" customFormat="1" ht="31.5">
      <c r="A45" s="3">
        <v>32</v>
      </c>
      <c r="B45" s="87" t="s">
        <v>206</v>
      </c>
      <c r="C45" s="21" t="s">
        <v>251</v>
      </c>
      <c r="D45" s="236"/>
      <c r="E45" s="11" t="s">
        <v>207</v>
      </c>
      <c r="F45" s="22">
        <v>94863000</v>
      </c>
      <c r="G45" s="6">
        <v>93450000</v>
      </c>
      <c r="H45" s="82" t="s">
        <v>262</v>
      </c>
      <c r="I45" s="9"/>
      <c r="J45" s="9"/>
      <c r="K45" s="10" t="s">
        <v>263</v>
      </c>
      <c r="L45" s="10" t="s">
        <v>133</v>
      </c>
      <c r="M45" s="11"/>
      <c r="N45" s="11"/>
      <c r="O45" s="10" t="s">
        <v>133</v>
      </c>
      <c r="P45" s="88" t="s">
        <v>259</v>
      </c>
      <c r="Q45" s="11" t="s">
        <v>28</v>
      </c>
      <c r="R45" s="7">
        <v>7</v>
      </c>
      <c r="S45" s="7" t="s">
        <v>70</v>
      </c>
      <c r="T45" s="85" t="s">
        <v>212</v>
      </c>
      <c r="U45" s="59"/>
    </row>
    <row r="46" spans="1:22" s="58" customFormat="1" ht="31.5">
      <c r="A46" s="3">
        <v>33</v>
      </c>
      <c r="B46" s="87" t="s">
        <v>206</v>
      </c>
      <c r="C46" s="21" t="s">
        <v>251</v>
      </c>
      <c r="D46" s="236"/>
      <c r="E46" s="11" t="s">
        <v>207</v>
      </c>
      <c r="F46" s="22">
        <v>411508500</v>
      </c>
      <c r="G46" s="6">
        <v>406637500</v>
      </c>
      <c r="H46" s="82" t="s">
        <v>220</v>
      </c>
      <c r="I46" s="9"/>
      <c r="J46" s="9"/>
      <c r="K46" s="10" t="s">
        <v>221</v>
      </c>
      <c r="L46" s="10" t="s">
        <v>222</v>
      </c>
      <c r="M46" s="11"/>
      <c r="N46" s="11"/>
      <c r="O46" s="10" t="s">
        <v>222</v>
      </c>
      <c r="P46" s="88" t="s">
        <v>223</v>
      </c>
      <c r="Q46" s="11" t="s">
        <v>28</v>
      </c>
      <c r="R46" s="7">
        <v>36</v>
      </c>
      <c r="S46" s="7" t="s">
        <v>70</v>
      </c>
      <c r="T46" s="85" t="s">
        <v>219</v>
      </c>
      <c r="U46" s="59"/>
      <c r="V46" s="91"/>
    </row>
    <row r="47" spans="1:22" s="58" customFormat="1" ht="31.5">
      <c r="A47" s="3">
        <v>34</v>
      </c>
      <c r="B47" s="87" t="s">
        <v>206</v>
      </c>
      <c r="C47" s="21" t="s">
        <v>251</v>
      </c>
      <c r="D47" s="236"/>
      <c r="E47" s="11" t="s">
        <v>207</v>
      </c>
      <c r="F47" s="22">
        <v>88793643</v>
      </c>
      <c r="G47" s="92">
        <v>84969500</v>
      </c>
      <c r="H47" s="82" t="s">
        <v>264</v>
      </c>
      <c r="I47" s="9"/>
      <c r="J47" s="9"/>
      <c r="K47" s="10" t="s">
        <v>140</v>
      </c>
      <c r="L47" s="10" t="s">
        <v>141</v>
      </c>
      <c r="M47" s="11"/>
      <c r="N47" s="11"/>
      <c r="O47" s="10" t="s">
        <v>141</v>
      </c>
      <c r="P47" s="88" t="s">
        <v>265</v>
      </c>
      <c r="Q47" s="11" t="s">
        <v>28</v>
      </c>
      <c r="R47" s="7">
        <v>8</v>
      </c>
      <c r="S47" s="7" t="s">
        <v>70</v>
      </c>
      <c r="T47" s="85" t="s">
        <v>209</v>
      </c>
      <c r="U47" s="59"/>
      <c r="V47" s="91"/>
    </row>
    <row r="48" spans="1:22" s="58" customFormat="1" ht="31.5">
      <c r="A48" s="3">
        <v>35</v>
      </c>
      <c r="B48" s="87" t="s">
        <v>206</v>
      </c>
      <c r="C48" s="21" t="s">
        <v>251</v>
      </c>
      <c r="D48" s="236"/>
      <c r="E48" s="11" t="s">
        <v>207</v>
      </c>
      <c r="F48" s="22">
        <v>21637000</v>
      </c>
      <c r="G48" s="92">
        <v>18920000</v>
      </c>
      <c r="H48" s="82" t="s">
        <v>224</v>
      </c>
      <c r="I48" s="9"/>
      <c r="J48" s="9"/>
      <c r="K48" s="10" t="s">
        <v>225</v>
      </c>
      <c r="L48" s="10" t="s">
        <v>156</v>
      </c>
      <c r="M48" s="11"/>
      <c r="N48" s="11"/>
      <c r="O48" s="10" t="s">
        <v>156</v>
      </c>
      <c r="P48" s="88" t="s">
        <v>218</v>
      </c>
      <c r="Q48" s="11" t="s">
        <v>28</v>
      </c>
      <c r="R48" s="7">
        <v>6</v>
      </c>
      <c r="S48" s="7" t="s">
        <v>70</v>
      </c>
      <c r="T48" s="85" t="s">
        <v>212</v>
      </c>
      <c r="U48" s="59"/>
      <c r="V48" s="91"/>
    </row>
    <row r="49" spans="1:22" s="58" customFormat="1" ht="31.5">
      <c r="A49" s="3">
        <v>36</v>
      </c>
      <c r="B49" s="87" t="s">
        <v>206</v>
      </c>
      <c r="C49" s="21" t="s">
        <v>251</v>
      </c>
      <c r="D49" s="236"/>
      <c r="E49" s="11" t="s">
        <v>207</v>
      </c>
      <c r="F49" s="22">
        <v>59840400</v>
      </c>
      <c r="G49" s="92">
        <v>354526005</v>
      </c>
      <c r="H49" s="9" t="s">
        <v>226</v>
      </c>
      <c r="I49" s="9"/>
      <c r="J49" s="9"/>
      <c r="K49" s="10" t="s">
        <v>141</v>
      </c>
      <c r="L49" s="10" t="s">
        <v>147</v>
      </c>
      <c r="M49" s="11"/>
      <c r="N49" s="11"/>
      <c r="O49" s="10" t="s">
        <v>147</v>
      </c>
      <c r="P49" s="88" t="s">
        <v>227</v>
      </c>
      <c r="Q49" s="11" t="s">
        <v>28</v>
      </c>
      <c r="R49" s="7">
        <v>4</v>
      </c>
      <c r="S49" s="7" t="s">
        <v>70</v>
      </c>
      <c r="T49" s="85" t="s">
        <v>209</v>
      </c>
      <c r="U49" s="59"/>
      <c r="V49" s="93"/>
    </row>
    <row r="50" spans="1:22" s="58" customFormat="1" ht="31.5">
      <c r="A50" s="3">
        <v>37</v>
      </c>
      <c r="B50" s="87" t="s">
        <v>206</v>
      </c>
      <c r="C50" s="21" t="s">
        <v>251</v>
      </c>
      <c r="D50" s="236"/>
      <c r="E50" s="11" t="s">
        <v>207</v>
      </c>
      <c r="F50" s="22">
        <v>288332100</v>
      </c>
      <c r="G50" s="92">
        <v>287894750</v>
      </c>
      <c r="H50" s="9" t="s">
        <v>266</v>
      </c>
      <c r="I50" s="9"/>
      <c r="J50" s="9"/>
      <c r="K50" s="10" t="s">
        <v>267</v>
      </c>
      <c r="L50" s="10" t="s">
        <v>268</v>
      </c>
      <c r="M50" s="11"/>
      <c r="N50" s="11"/>
      <c r="O50" s="10" t="s">
        <v>268</v>
      </c>
      <c r="P50" s="88" t="s">
        <v>79</v>
      </c>
      <c r="Q50" s="11" t="s">
        <v>28</v>
      </c>
      <c r="R50" s="7">
        <v>22</v>
      </c>
      <c r="S50" s="7" t="s">
        <v>70</v>
      </c>
      <c r="T50" s="85" t="s">
        <v>269</v>
      </c>
      <c r="U50" s="59"/>
    </row>
    <row r="51" spans="1:22" s="58" customFormat="1" ht="31.5">
      <c r="A51" s="3">
        <v>38</v>
      </c>
      <c r="B51" s="87" t="s">
        <v>206</v>
      </c>
      <c r="C51" s="21" t="s">
        <v>251</v>
      </c>
      <c r="D51" s="236"/>
      <c r="E51" s="11" t="s">
        <v>207</v>
      </c>
      <c r="F51" s="22">
        <v>90806400</v>
      </c>
      <c r="G51" s="92">
        <v>80758250</v>
      </c>
      <c r="H51" s="9" t="s">
        <v>270</v>
      </c>
      <c r="I51" s="9"/>
      <c r="J51" s="9"/>
      <c r="K51" s="10" t="s">
        <v>117</v>
      </c>
      <c r="L51" s="10" t="s">
        <v>271</v>
      </c>
      <c r="M51" s="11"/>
      <c r="N51" s="11"/>
      <c r="O51" s="10" t="s">
        <v>271</v>
      </c>
      <c r="P51" s="88" t="s">
        <v>272</v>
      </c>
      <c r="Q51" s="11" t="s">
        <v>28</v>
      </c>
      <c r="R51" s="7">
        <v>8</v>
      </c>
      <c r="S51" s="7" t="s">
        <v>70</v>
      </c>
      <c r="T51" s="85" t="s">
        <v>273</v>
      </c>
      <c r="U51" s="59"/>
    </row>
    <row r="52" spans="1:22" s="58" customFormat="1" ht="49.5" customHeight="1">
      <c r="A52" s="3">
        <v>39</v>
      </c>
      <c r="B52" s="87" t="s">
        <v>206</v>
      </c>
      <c r="C52" s="21" t="s">
        <v>251</v>
      </c>
      <c r="D52" s="236"/>
      <c r="E52" s="11" t="s">
        <v>207</v>
      </c>
      <c r="F52" s="22">
        <v>103500000</v>
      </c>
      <c r="G52" s="92">
        <v>96365000</v>
      </c>
      <c r="H52" s="9" t="s">
        <v>274</v>
      </c>
      <c r="I52" s="9"/>
      <c r="J52" s="9"/>
      <c r="K52" s="10" t="s">
        <v>272</v>
      </c>
      <c r="L52" s="10" t="s">
        <v>275</v>
      </c>
      <c r="M52" s="11"/>
      <c r="N52" s="11"/>
      <c r="O52" s="10" t="s">
        <v>275</v>
      </c>
      <c r="P52" s="88" t="s">
        <v>153</v>
      </c>
      <c r="Q52" s="11" t="s">
        <v>28</v>
      </c>
      <c r="R52" s="7">
        <v>4</v>
      </c>
      <c r="S52" s="7" t="s">
        <v>70</v>
      </c>
      <c r="T52" s="85" t="s">
        <v>250</v>
      </c>
      <c r="U52" s="59"/>
    </row>
    <row r="53" spans="1:22" s="58" customFormat="1" ht="49.5" customHeight="1">
      <c r="A53" s="3">
        <v>40</v>
      </c>
      <c r="B53" s="87" t="s">
        <v>206</v>
      </c>
      <c r="C53" s="21" t="s">
        <v>251</v>
      </c>
      <c r="D53" s="236"/>
      <c r="E53" s="11" t="s">
        <v>207</v>
      </c>
      <c r="F53" s="22">
        <v>38935000</v>
      </c>
      <c r="G53" s="92">
        <v>37503000</v>
      </c>
      <c r="H53" s="9" t="s">
        <v>276</v>
      </c>
      <c r="I53" s="9"/>
      <c r="J53" s="9"/>
      <c r="K53" s="10" t="s">
        <v>277</v>
      </c>
      <c r="L53" s="10" t="s">
        <v>80</v>
      </c>
      <c r="M53" s="11"/>
      <c r="N53" s="11"/>
      <c r="O53" s="10" t="s">
        <v>80</v>
      </c>
      <c r="P53" s="88" t="s">
        <v>278</v>
      </c>
      <c r="Q53" s="11" t="s">
        <v>28</v>
      </c>
      <c r="R53" s="7">
        <v>2</v>
      </c>
      <c r="S53" s="7" t="s">
        <v>70</v>
      </c>
      <c r="T53" s="85" t="s">
        <v>209</v>
      </c>
      <c r="U53" s="59"/>
    </row>
    <row r="54" spans="1:22" s="58" customFormat="1" ht="49.5" customHeight="1">
      <c r="A54" s="3">
        <v>41</v>
      </c>
      <c r="B54" s="87" t="s">
        <v>206</v>
      </c>
      <c r="C54" s="21" t="s">
        <v>251</v>
      </c>
      <c r="D54" s="236"/>
      <c r="E54" s="11" t="s">
        <v>207</v>
      </c>
      <c r="F54" s="22">
        <v>110386620</v>
      </c>
      <c r="G54" s="92">
        <v>93716690</v>
      </c>
      <c r="H54" s="82" t="s">
        <v>279</v>
      </c>
      <c r="I54" s="9"/>
      <c r="J54" s="9"/>
      <c r="K54" s="10" t="s">
        <v>280</v>
      </c>
      <c r="L54" s="10" t="s">
        <v>281</v>
      </c>
      <c r="M54" s="11"/>
      <c r="N54" s="11"/>
      <c r="O54" s="10" t="s">
        <v>281</v>
      </c>
      <c r="P54" s="88" t="s">
        <v>282</v>
      </c>
      <c r="Q54" s="11" t="s">
        <v>28</v>
      </c>
      <c r="R54" s="7">
        <v>5</v>
      </c>
      <c r="S54" s="7" t="s">
        <v>70</v>
      </c>
      <c r="T54" s="85" t="s">
        <v>209</v>
      </c>
      <c r="U54" s="59"/>
    </row>
    <row r="55" spans="1:22" s="58" customFormat="1" ht="49.5" customHeight="1">
      <c r="A55" s="3">
        <v>42</v>
      </c>
      <c r="B55" s="87" t="s">
        <v>206</v>
      </c>
      <c r="C55" s="21" t="s">
        <v>251</v>
      </c>
      <c r="D55" s="236"/>
      <c r="E55" s="11" t="s">
        <v>207</v>
      </c>
      <c r="F55" s="22">
        <v>724734544</v>
      </c>
      <c r="G55" s="92">
        <v>637845698</v>
      </c>
      <c r="H55" s="82" t="s">
        <v>283</v>
      </c>
      <c r="I55" s="9"/>
      <c r="J55" s="9"/>
      <c r="K55" s="10" t="s">
        <v>284</v>
      </c>
      <c r="L55" s="10" t="s">
        <v>159</v>
      </c>
      <c r="M55" s="11"/>
      <c r="N55" s="11"/>
      <c r="O55" s="10" t="s">
        <v>159</v>
      </c>
      <c r="P55" s="88" t="s">
        <v>285</v>
      </c>
      <c r="Q55" s="11" t="s">
        <v>28</v>
      </c>
      <c r="R55" s="7">
        <v>51</v>
      </c>
      <c r="S55" s="7" t="s">
        <v>70</v>
      </c>
      <c r="T55" s="85" t="s">
        <v>209</v>
      </c>
      <c r="U55" s="59"/>
    </row>
    <row r="56" spans="1:22" s="58" customFormat="1" ht="49.5" customHeight="1">
      <c r="A56" s="3">
        <v>43</v>
      </c>
      <c r="B56" s="87" t="s">
        <v>206</v>
      </c>
      <c r="C56" s="21" t="s">
        <v>251</v>
      </c>
      <c r="D56" s="236"/>
      <c r="E56" s="11" t="s">
        <v>207</v>
      </c>
      <c r="F56" s="22">
        <v>148524000</v>
      </c>
      <c r="G56" s="92">
        <v>145536000</v>
      </c>
      <c r="H56" s="9" t="s">
        <v>228</v>
      </c>
      <c r="I56" s="9"/>
      <c r="J56" s="9"/>
      <c r="K56" s="10" t="s">
        <v>229</v>
      </c>
      <c r="L56" s="10" t="s">
        <v>87</v>
      </c>
      <c r="M56" s="11"/>
      <c r="N56" s="11"/>
      <c r="O56" s="10" t="s">
        <v>87</v>
      </c>
      <c r="P56" s="88" t="s">
        <v>230</v>
      </c>
      <c r="Q56" s="11" t="s">
        <v>28</v>
      </c>
      <c r="R56" s="7">
        <v>9</v>
      </c>
      <c r="S56" s="7" t="s">
        <v>70</v>
      </c>
      <c r="T56" s="85" t="s">
        <v>209</v>
      </c>
      <c r="U56" s="59"/>
    </row>
    <row r="57" spans="1:22" s="58" customFormat="1" ht="49.5" customHeight="1">
      <c r="A57" s="3">
        <v>44</v>
      </c>
      <c r="B57" s="87" t="s">
        <v>206</v>
      </c>
      <c r="C57" s="21" t="s">
        <v>251</v>
      </c>
      <c r="D57" s="236"/>
      <c r="E57" s="11" t="s">
        <v>207</v>
      </c>
      <c r="F57" s="22">
        <v>134025600</v>
      </c>
      <c r="G57" s="92">
        <v>131938800</v>
      </c>
      <c r="H57" s="9" t="s">
        <v>286</v>
      </c>
      <c r="I57" s="9"/>
      <c r="J57" s="9"/>
      <c r="K57" s="10" t="s">
        <v>287</v>
      </c>
      <c r="L57" s="10" t="s">
        <v>288</v>
      </c>
      <c r="M57" s="11"/>
      <c r="N57" s="11"/>
      <c r="O57" s="10" t="s">
        <v>288</v>
      </c>
      <c r="P57" s="88" t="s">
        <v>289</v>
      </c>
      <c r="Q57" s="11" t="s">
        <v>28</v>
      </c>
      <c r="R57" s="7">
        <v>25</v>
      </c>
      <c r="S57" s="7" t="s">
        <v>70</v>
      </c>
      <c r="T57" s="85" t="s">
        <v>209</v>
      </c>
      <c r="U57" s="59"/>
    </row>
    <row r="58" spans="1:22" s="58" customFormat="1" ht="49.5" customHeight="1">
      <c r="A58" s="3">
        <v>45</v>
      </c>
      <c r="B58" s="87" t="s">
        <v>206</v>
      </c>
      <c r="C58" s="21" t="s">
        <v>251</v>
      </c>
      <c r="D58" s="236"/>
      <c r="E58" s="11" t="s">
        <v>207</v>
      </c>
      <c r="F58" s="22">
        <v>15304000</v>
      </c>
      <c r="G58" s="92">
        <v>14052000</v>
      </c>
      <c r="H58" s="9" t="s">
        <v>237</v>
      </c>
      <c r="I58" s="9"/>
      <c r="J58" s="9"/>
      <c r="K58" s="10" t="s">
        <v>166</v>
      </c>
      <c r="L58" s="10" t="s">
        <v>167</v>
      </c>
      <c r="M58" s="11"/>
      <c r="N58" s="11"/>
      <c r="O58" s="10" t="s">
        <v>167</v>
      </c>
      <c r="P58" s="88" t="s">
        <v>67</v>
      </c>
      <c r="Q58" s="11" t="s">
        <v>28</v>
      </c>
      <c r="R58" s="7">
        <v>4</v>
      </c>
      <c r="S58" s="7" t="s">
        <v>70</v>
      </c>
      <c r="T58" s="85" t="s">
        <v>209</v>
      </c>
      <c r="U58" s="59"/>
    </row>
    <row r="59" spans="1:22" s="58" customFormat="1" ht="49.5" customHeight="1">
      <c r="A59" s="3">
        <v>46</v>
      </c>
      <c r="B59" s="87" t="s">
        <v>206</v>
      </c>
      <c r="C59" s="21" t="s">
        <v>251</v>
      </c>
      <c r="D59" s="236"/>
      <c r="E59" s="11" t="s">
        <v>207</v>
      </c>
      <c r="F59" s="22">
        <v>116521600</v>
      </c>
      <c r="G59" s="92">
        <v>114617000</v>
      </c>
      <c r="H59" s="9" t="s">
        <v>238</v>
      </c>
      <c r="I59" s="9"/>
      <c r="J59" s="9"/>
      <c r="K59" s="10" t="s">
        <v>46</v>
      </c>
      <c r="L59" s="10" t="s">
        <v>46</v>
      </c>
      <c r="M59" s="11"/>
      <c r="N59" s="11"/>
      <c r="O59" s="10" t="s">
        <v>46</v>
      </c>
      <c r="P59" s="10" t="s">
        <v>54</v>
      </c>
      <c r="Q59" s="11" t="s">
        <v>28</v>
      </c>
      <c r="R59" s="7">
        <v>32</v>
      </c>
      <c r="S59" s="7" t="s">
        <v>70</v>
      </c>
      <c r="T59" s="85" t="s">
        <v>250</v>
      </c>
      <c r="U59" s="59"/>
    </row>
    <row r="60" spans="1:22" s="58" customFormat="1" ht="49.5" customHeight="1">
      <c r="A60" s="3">
        <v>47</v>
      </c>
      <c r="B60" s="87" t="s">
        <v>206</v>
      </c>
      <c r="C60" s="21" t="s">
        <v>251</v>
      </c>
      <c r="D60" s="236"/>
      <c r="E60" s="11" t="s">
        <v>207</v>
      </c>
      <c r="F60" s="22">
        <v>85750000</v>
      </c>
      <c r="G60" s="92">
        <v>81490000</v>
      </c>
      <c r="H60" s="9" t="s">
        <v>241</v>
      </c>
      <c r="I60" s="9"/>
      <c r="J60" s="9"/>
      <c r="K60" s="10" t="s">
        <v>49</v>
      </c>
      <c r="L60" s="10" t="s">
        <v>242</v>
      </c>
      <c r="M60" s="11"/>
      <c r="N60" s="11"/>
      <c r="O60" s="10" t="s">
        <v>242</v>
      </c>
      <c r="P60" s="10" t="s">
        <v>96</v>
      </c>
      <c r="Q60" s="11" t="s">
        <v>28</v>
      </c>
      <c r="R60" s="7">
        <v>5</v>
      </c>
      <c r="S60" s="7" t="s">
        <v>70</v>
      </c>
      <c r="T60" s="85" t="s">
        <v>212</v>
      </c>
      <c r="U60" s="59"/>
    </row>
    <row r="61" spans="1:22" s="58" customFormat="1" ht="49.5" customHeight="1">
      <c r="A61" s="3">
        <v>48</v>
      </c>
      <c r="B61" s="87" t="s">
        <v>206</v>
      </c>
      <c r="C61" s="21" t="s">
        <v>251</v>
      </c>
      <c r="D61" s="236"/>
      <c r="E61" s="11" t="s">
        <v>207</v>
      </c>
      <c r="F61" s="22">
        <v>83150000</v>
      </c>
      <c r="G61" s="92">
        <v>78090000</v>
      </c>
      <c r="H61" s="9" t="s">
        <v>290</v>
      </c>
      <c r="I61" s="9"/>
      <c r="J61" s="9"/>
      <c r="K61" s="10" t="s">
        <v>291</v>
      </c>
      <c r="L61" s="10" t="s">
        <v>178</v>
      </c>
      <c r="M61" s="11"/>
      <c r="N61" s="11"/>
      <c r="O61" s="10" t="s">
        <v>178</v>
      </c>
      <c r="P61" s="10" t="s">
        <v>96</v>
      </c>
      <c r="Q61" s="11" t="s">
        <v>28</v>
      </c>
      <c r="R61" s="7">
        <v>4</v>
      </c>
      <c r="S61" s="7" t="s">
        <v>70</v>
      </c>
      <c r="T61" s="85" t="s">
        <v>212</v>
      </c>
      <c r="U61" s="59"/>
    </row>
    <row r="62" spans="1:22" s="58" customFormat="1" ht="49.5" customHeight="1">
      <c r="A62" s="3">
        <v>49</v>
      </c>
      <c r="B62" s="87" t="s">
        <v>206</v>
      </c>
      <c r="C62" s="21" t="s">
        <v>251</v>
      </c>
      <c r="D62" s="236"/>
      <c r="E62" s="11" t="s">
        <v>207</v>
      </c>
      <c r="F62" s="22">
        <v>423440000</v>
      </c>
      <c r="G62" s="92">
        <v>413910000</v>
      </c>
      <c r="H62" s="9" t="s">
        <v>243</v>
      </c>
      <c r="I62" s="9"/>
      <c r="J62" s="9"/>
      <c r="K62" s="10" t="s">
        <v>181</v>
      </c>
      <c r="L62" s="10" t="s">
        <v>55</v>
      </c>
      <c r="M62" s="11"/>
      <c r="N62" s="11"/>
      <c r="O62" s="10" t="s">
        <v>55</v>
      </c>
      <c r="P62" s="10" t="s">
        <v>244</v>
      </c>
      <c r="Q62" s="11" t="s">
        <v>28</v>
      </c>
      <c r="R62" s="7">
        <v>18</v>
      </c>
      <c r="S62" s="7" t="s">
        <v>70</v>
      </c>
      <c r="T62" s="85" t="s">
        <v>245</v>
      </c>
      <c r="U62" s="59"/>
    </row>
    <row r="63" spans="1:22" s="58" customFormat="1" ht="49.5" customHeight="1">
      <c r="A63" s="3">
        <v>50</v>
      </c>
      <c r="B63" s="87" t="s">
        <v>206</v>
      </c>
      <c r="C63" s="21" t="s">
        <v>251</v>
      </c>
      <c r="D63" s="236"/>
      <c r="E63" s="11" t="s">
        <v>207</v>
      </c>
      <c r="F63" s="22">
        <v>22542300</v>
      </c>
      <c r="G63" s="92">
        <v>16100000</v>
      </c>
      <c r="H63" s="9" t="s">
        <v>292</v>
      </c>
      <c r="I63" s="9"/>
      <c r="J63" s="9"/>
      <c r="K63" s="10" t="s">
        <v>55</v>
      </c>
      <c r="L63" s="10" t="s">
        <v>55</v>
      </c>
      <c r="M63" s="11"/>
      <c r="N63" s="11"/>
      <c r="O63" s="10" t="s">
        <v>55</v>
      </c>
      <c r="P63" s="10" t="s">
        <v>244</v>
      </c>
      <c r="Q63" s="11" t="s">
        <v>28</v>
      </c>
      <c r="R63" s="7">
        <v>1</v>
      </c>
      <c r="S63" s="7" t="s">
        <v>70</v>
      </c>
      <c r="T63" s="85" t="s">
        <v>293</v>
      </c>
      <c r="U63" s="59"/>
    </row>
    <row r="64" spans="1:22" s="58" customFormat="1" ht="49.5" customHeight="1">
      <c r="A64" s="3">
        <v>51</v>
      </c>
      <c r="B64" s="87" t="s">
        <v>206</v>
      </c>
      <c r="C64" s="21" t="s">
        <v>251</v>
      </c>
      <c r="D64" s="236"/>
      <c r="E64" s="11" t="s">
        <v>207</v>
      </c>
      <c r="F64" s="22">
        <v>60000000</v>
      </c>
      <c r="G64" s="92">
        <v>43800000</v>
      </c>
      <c r="H64" s="9" t="s">
        <v>294</v>
      </c>
      <c r="I64" s="9"/>
      <c r="J64" s="9"/>
      <c r="K64" s="10" t="s">
        <v>95</v>
      </c>
      <c r="L64" s="10" t="s">
        <v>95</v>
      </c>
      <c r="M64" s="11"/>
      <c r="N64" s="11"/>
      <c r="O64" s="10" t="s">
        <v>95</v>
      </c>
      <c r="P64" s="10" t="s">
        <v>295</v>
      </c>
      <c r="Q64" s="11" t="s">
        <v>28</v>
      </c>
      <c r="R64" s="7">
        <v>2</v>
      </c>
      <c r="S64" s="7" t="s">
        <v>70</v>
      </c>
      <c r="T64" s="85" t="s">
        <v>296</v>
      </c>
      <c r="U64" s="59"/>
    </row>
    <row r="65" spans="1:21" s="58" customFormat="1" ht="49.5" customHeight="1">
      <c r="A65" s="3">
        <v>52</v>
      </c>
      <c r="B65" s="87" t="s">
        <v>206</v>
      </c>
      <c r="C65" s="21" t="s">
        <v>251</v>
      </c>
      <c r="D65" s="236"/>
      <c r="E65" s="11" t="s">
        <v>207</v>
      </c>
      <c r="F65" s="22">
        <v>6662000</v>
      </c>
      <c r="G65" s="22">
        <v>6662000</v>
      </c>
      <c r="H65" s="9" t="s">
        <v>297</v>
      </c>
      <c r="I65" s="9"/>
      <c r="J65" s="9"/>
      <c r="K65" s="10" t="s">
        <v>95</v>
      </c>
      <c r="L65" s="10" t="s">
        <v>96</v>
      </c>
      <c r="M65" s="11"/>
      <c r="N65" s="11"/>
      <c r="O65" s="10" t="s">
        <v>96</v>
      </c>
      <c r="P65" s="10" t="s">
        <v>244</v>
      </c>
      <c r="Q65" s="11" t="s">
        <v>28</v>
      </c>
      <c r="R65" s="7">
        <v>2</v>
      </c>
      <c r="S65" s="7" t="s">
        <v>70</v>
      </c>
      <c r="T65" s="85" t="s">
        <v>298</v>
      </c>
      <c r="U65" s="59"/>
    </row>
    <row r="66" spans="1:21" s="58" customFormat="1" ht="49.5" customHeight="1">
      <c r="A66" s="3">
        <v>53</v>
      </c>
      <c r="B66" s="87" t="s">
        <v>206</v>
      </c>
      <c r="C66" s="21" t="s">
        <v>251</v>
      </c>
      <c r="D66" s="237"/>
      <c r="E66" s="11" t="s">
        <v>207</v>
      </c>
      <c r="F66" s="22">
        <v>16000000</v>
      </c>
      <c r="G66" s="22">
        <v>15400000</v>
      </c>
      <c r="H66" s="9" t="s">
        <v>248</v>
      </c>
      <c r="I66" s="9"/>
      <c r="J66" s="9"/>
      <c r="K66" s="10" t="s">
        <v>249</v>
      </c>
      <c r="L66" s="10" t="s">
        <v>244</v>
      </c>
      <c r="M66" s="11"/>
      <c r="N66" s="11"/>
      <c r="O66" s="10" t="s">
        <v>244</v>
      </c>
      <c r="P66" s="10" t="s">
        <v>247</v>
      </c>
      <c r="Q66" s="11" t="s">
        <v>28</v>
      </c>
      <c r="R66" s="7">
        <v>3</v>
      </c>
      <c r="S66" s="7" t="s">
        <v>70</v>
      </c>
      <c r="T66" s="85" t="s">
        <v>250</v>
      </c>
      <c r="U66" s="59"/>
    </row>
    <row r="67" spans="1:21" s="58" customFormat="1" ht="18" customHeight="1">
      <c r="A67" s="3"/>
      <c r="B67" s="35"/>
      <c r="C67" s="35"/>
      <c r="D67" s="15">
        <f>SUM(D35)</f>
        <v>6123565973</v>
      </c>
      <c r="E67" s="7"/>
      <c r="F67" s="15">
        <f>SUM(F35:F66)</f>
        <v>6696511021</v>
      </c>
      <c r="G67" s="17">
        <f>SUM(G35:G66)</f>
        <v>6413609443</v>
      </c>
      <c r="H67" s="9"/>
      <c r="I67" s="9"/>
      <c r="J67" s="9"/>
      <c r="K67" s="11"/>
      <c r="L67" s="11"/>
      <c r="M67" s="11"/>
      <c r="N67" s="11"/>
      <c r="O67" s="9"/>
      <c r="P67" s="9"/>
      <c r="Q67" s="11"/>
      <c r="R67" s="7"/>
      <c r="S67" s="7"/>
      <c r="T67" s="85"/>
      <c r="U67" s="59"/>
    </row>
    <row r="68" spans="1:21" s="58" customFormat="1" ht="18" customHeight="1">
      <c r="A68" s="253" t="s">
        <v>299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5"/>
      <c r="U68" s="59"/>
    </row>
    <row r="69" spans="1:21" s="58" customFormat="1" ht="31.5">
      <c r="A69" s="3">
        <v>54</v>
      </c>
      <c r="B69" s="87" t="s">
        <v>206</v>
      </c>
      <c r="C69" s="21" t="s">
        <v>299</v>
      </c>
      <c r="D69" s="235">
        <v>29492000</v>
      </c>
      <c r="E69" s="11" t="s">
        <v>300</v>
      </c>
      <c r="F69" s="22">
        <v>9332000</v>
      </c>
      <c r="G69" s="6">
        <v>7100000</v>
      </c>
      <c r="H69" s="9" t="s">
        <v>239</v>
      </c>
      <c r="I69" s="9"/>
      <c r="J69" s="9"/>
      <c r="K69" s="10" t="s">
        <v>240</v>
      </c>
      <c r="L69" s="10" t="s">
        <v>49</v>
      </c>
      <c r="M69" s="11"/>
      <c r="N69" s="11"/>
      <c r="O69" s="10" t="s">
        <v>49</v>
      </c>
      <c r="P69" s="10" t="s">
        <v>179</v>
      </c>
      <c r="Q69" s="11" t="s">
        <v>28</v>
      </c>
      <c r="R69" s="7">
        <v>28</v>
      </c>
      <c r="S69" s="7" t="s">
        <v>70</v>
      </c>
      <c r="T69" s="85" t="s">
        <v>212</v>
      </c>
      <c r="U69" s="59"/>
    </row>
    <row r="70" spans="1:21" s="58" customFormat="1" ht="31.5">
      <c r="A70" s="3">
        <v>55</v>
      </c>
      <c r="B70" s="87" t="s">
        <v>206</v>
      </c>
      <c r="C70" s="21" t="s">
        <v>299</v>
      </c>
      <c r="D70" s="237"/>
      <c r="E70" s="11" t="s">
        <v>300</v>
      </c>
      <c r="F70" s="22">
        <v>10050000</v>
      </c>
      <c r="G70" s="6">
        <v>8400000</v>
      </c>
      <c r="H70" s="9" t="s">
        <v>248</v>
      </c>
      <c r="I70" s="9"/>
      <c r="J70" s="9"/>
      <c r="K70" s="10" t="s">
        <v>249</v>
      </c>
      <c r="L70" s="10" t="s">
        <v>244</v>
      </c>
      <c r="M70" s="11"/>
      <c r="N70" s="11"/>
      <c r="O70" s="10" t="s">
        <v>244</v>
      </c>
      <c r="P70" s="10" t="s">
        <v>247</v>
      </c>
      <c r="Q70" s="11" t="s">
        <v>28</v>
      </c>
      <c r="R70" s="7">
        <v>18</v>
      </c>
      <c r="S70" s="7" t="s">
        <v>70</v>
      </c>
      <c r="T70" s="85" t="s">
        <v>250</v>
      </c>
      <c r="U70" s="59"/>
    </row>
    <row r="71" spans="1:21" s="58" customFormat="1" ht="18" customHeight="1">
      <c r="A71" s="3"/>
      <c r="B71" s="87"/>
      <c r="C71" s="35"/>
      <c r="D71" s="15">
        <f>SUM(D69)</f>
        <v>29492000</v>
      </c>
      <c r="E71" s="7"/>
      <c r="F71" s="15">
        <f>SUM(F69:F70)</f>
        <v>19382000</v>
      </c>
      <c r="G71" s="17">
        <f>SUM(G69:G70)</f>
        <v>15500000</v>
      </c>
      <c r="H71" s="9"/>
      <c r="I71" s="9"/>
      <c r="J71" s="9"/>
      <c r="K71" s="11"/>
      <c r="L71" s="11"/>
      <c r="M71" s="11"/>
      <c r="N71" s="11"/>
      <c r="O71" s="9"/>
      <c r="P71" s="9"/>
      <c r="Q71" s="11"/>
      <c r="R71" s="7"/>
      <c r="S71" s="7"/>
      <c r="T71" s="85"/>
      <c r="U71" s="59"/>
    </row>
    <row r="72" spans="1:21" s="58" customFormat="1" ht="18" customHeight="1">
      <c r="A72" s="221" t="s">
        <v>301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85"/>
      <c r="U72" s="59"/>
    </row>
    <row r="73" spans="1:21" s="58" customFormat="1" ht="31.5">
      <c r="A73" s="3">
        <v>56</v>
      </c>
      <c r="B73" s="87" t="s">
        <v>206</v>
      </c>
      <c r="C73" s="21" t="s">
        <v>301</v>
      </c>
      <c r="D73" s="235">
        <v>23924810</v>
      </c>
      <c r="E73" s="11" t="s">
        <v>300</v>
      </c>
      <c r="F73" s="22">
        <v>4702000</v>
      </c>
      <c r="G73" s="6">
        <v>4634000</v>
      </c>
      <c r="H73" s="82" t="s">
        <v>220</v>
      </c>
      <c r="I73" s="9"/>
      <c r="J73" s="9"/>
      <c r="K73" s="10" t="s">
        <v>221</v>
      </c>
      <c r="L73" s="10" t="s">
        <v>222</v>
      </c>
      <c r="M73" s="11"/>
      <c r="N73" s="11"/>
      <c r="O73" s="10" t="s">
        <v>222</v>
      </c>
      <c r="P73" s="88" t="s">
        <v>223</v>
      </c>
      <c r="Q73" s="11" t="s">
        <v>28</v>
      </c>
      <c r="R73" s="7">
        <v>6</v>
      </c>
      <c r="S73" s="7" t="s">
        <v>70</v>
      </c>
      <c r="T73" s="85" t="s">
        <v>219</v>
      </c>
      <c r="U73" s="59"/>
    </row>
    <row r="74" spans="1:21" s="58" customFormat="1" ht="31.5">
      <c r="A74" s="3">
        <v>57</v>
      </c>
      <c r="B74" s="87" t="s">
        <v>206</v>
      </c>
      <c r="C74" s="21" t="s">
        <v>301</v>
      </c>
      <c r="D74" s="237"/>
      <c r="E74" s="11" t="s">
        <v>300</v>
      </c>
      <c r="F74" s="22">
        <v>2431000</v>
      </c>
      <c r="G74" s="6">
        <v>1959500</v>
      </c>
      <c r="H74" s="9" t="s">
        <v>297</v>
      </c>
      <c r="I74" s="9"/>
      <c r="J74" s="9"/>
      <c r="K74" s="10" t="s">
        <v>95</v>
      </c>
      <c r="L74" s="10" t="s">
        <v>96</v>
      </c>
      <c r="M74" s="11"/>
      <c r="N74" s="11"/>
      <c r="O74" s="10" t="s">
        <v>96</v>
      </c>
      <c r="P74" s="10" t="s">
        <v>244</v>
      </c>
      <c r="Q74" s="11" t="s">
        <v>28</v>
      </c>
      <c r="R74" s="7">
        <v>17</v>
      </c>
      <c r="S74" s="7" t="s">
        <v>70</v>
      </c>
      <c r="T74" s="85" t="s">
        <v>298</v>
      </c>
      <c r="U74" s="59"/>
    </row>
    <row r="75" spans="1:21" s="58" customFormat="1" ht="18" customHeight="1">
      <c r="A75" s="3"/>
      <c r="B75" s="35"/>
      <c r="C75" s="35"/>
      <c r="D75" s="15">
        <f>SUM(D73)</f>
        <v>23924810</v>
      </c>
      <c r="E75" s="7"/>
      <c r="F75" s="15">
        <f>SUM(F73:F74)</f>
        <v>7133000</v>
      </c>
      <c r="G75" s="17">
        <f>SUM(G73:G74)</f>
        <v>6593500</v>
      </c>
      <c r="H75" s="9"/>
      <c r="I75" s="9"/>
      <c r="J75" s="9"/>
      <c r="K75" s="11"/>
      <c r="L75" s="11"/>
      <c r="M75" s="11"/>
      <c r="N75" s="11"/>
      <c r="O75" s="9"/>
      <c r="P75" s="9"/>
      <c r="Q75" s="11"/>
      <c r="R75" s="7"/>
      <c r="S75" s="7"/>
      <c r="T75" s="85"/>
      <c r="U75" s="59"/>
    </row>
    <row r="76" spans="1:21" s="58" customFormat="1" ht="18" customHeight="1">
      <c r="A76" s="221" t="s">
        <v>76</v>
      </c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85"/>
      <c r="U76" s="59"/>
    </row>
    <row r="77" spans="1:21" s="58" customFormat="1" ht="31.5">
      <c r="A77" s="3">
        <v>58</v>
      </c>
      <c r="B77" s="87" t="s">
        <v>302</v>
      </c>
      <c r="C77" s="21" t="s">
        <v>76</v>
      </c>
      <c r="D77" s="94">
        <v>403552000</v>
      </c>
      <c r="E77" s="11" t="s">
        <v>207</v>
      </c>
      <c r="F77" s="94">
        <v>403552000</v>
      </c>
      <c r="G77" s="6">
        <v>313862379</v>
      </c>
      <c r="H77" s="9" t="s">
        <v>303</v>
      </c>
      <c r="I77" s="9" t="s">
        <v>304</v>
      </c>
      <c r="J77" s="9"/>
      <c r="K77" s="5" t="s">
        <v>305</v>
      </c>
      <c r="L77" s="5" t="s">
        <v>156</v>
      </c>
      <c r="M77" s="5" t="s">
        <v>272</v>
      </c>
      <c r="N77" s="5"/>
      <c r="O77" s="5" t="s">
        <v>156</v>
      </c>
      <c r="P77" s="88" t="s">
        <v>306</v>
      </c>
      <c r="Q77" s="11" t="s">
        <v>28</v>
      </c>
      <c r="R77" s="7">
        <v>31</v>
      </c>
      <c r="S77" s="7" t="s">
        <v>70</v>
      </c>
      <c r="T77" s="85" t="s">
        <v>307</v>
      </c>
      <c r="U77" s="59"/>
    </row>
    <row r="78" spans="1:21" s="58" customFormat="1" ht="42" customHeight="1">
      <c r="A78" s="3">
        <v>59</v>
      </c>
      <c r="B78" s="87" t="s">
        <v>308</v>
      </c>
      <c r="C78" s="21" t="s">
        <v>76</v>
      </c>
      <c r="D78" s="94">
        <v>84915000</v>
      </c>
      <c r="E78" s="11" t="s">
        <v>207</v>
      </c>
      <c r="F78" s="94">
        <v>84915000</v>
      </c>
      <c r="G78" s="6">
        <v>71361000</v>
      </c>
      <c r="H78" s="9" t="s">
        <v>309</v>
      </c>
      <c r="I78" s="9"/>
      <c r="J78" s="9"/>
      <c r="K78" s="5" t="s">
        <v>310</v>
      </c>
      <c r="L78" s="5" t="s">
        <v>46</v>
      </c>
      <c r="M78" s="5"/>
      <c r="N78" s="5"/>
      <c r="O78" s="5" t="s">
        <v>46</v>
      </c>
      <c r="P78" s="95" t="s">
        <v>121</v>
      </c>
      <c r="Q78" s="11" t="s">
        <v>28</v>
      </c>
      <c r="R78" s="7">
        <v>7</v>
      </c>
      <c r="S78" s="7" t="s">
        <v>70</v>
      </c>
      <c r="T78" s="85" t="s">
        <v>311</v>
      </c>
      <c r="U78" s="59"/>
    </row>
    <row r="79" spans="1:21" s="58" customFormat="1" ht="18" customHeight="1">
      <c r="A79" s="3"/>
      <c r="B79" s="35"/>
      <c r="C79" s="35"/>
      <c r="D79" s="15">
        <f>SUM(D77)</f>
        <v>403552000</v>
      </c>
      <c r="E79" s="7"/>
      <c r="F79" s="15">
        <f>SUM(F77)</f>
        <v>403552000</v>
      </c>
      <c r="G79" s="17">
        <f>SUM(G77:G78)</f>
        <v>385223379</v>
      </c>
      <c r="H79" s="9"/>
      <c r="I79" s="9"/>
      <c r="J79" s="9"/>
      <c r="K79" s="11"/>
      <c r="L79" s="11"/>
      <c r="M79" s="11"/>
      <c r="N79" s="11"/>
      <c r="O79" s="9"/>
      <c r="P79" s="9"/>
      <c r="Q79" s="11"/>
      <c r="R79" s="7"/>
      <c r="S79" s="7"/>
      <c r="T79" s="85"/>
      <c r="U79" s="59"/>
    </row>
    <row r="80" spans="1:21" s="58" customFormat="1" ht="24.75" customHeight="1">
      <c r="A80" s="221" t="s">
        <v>123</v>
      </c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85"/>
      <c r="U80" s="59"/>
    </row>
    <row r="81" spans="1:21" s="58" customFormat="1" ht="31.5">
      <c r="A81" s="3">
        <v>60</v>
      </c>
      <c r="B81" s="87" t="s">
        <v>302</v>
      </c>
      <c r="C81" s="21" t="s">
        <v>123</v>
      </c>
      <c r="D81" s="22">
        <v>1821173280</v>
      </c>
      <c r="E81" s="11" t="s">
        <v>207</v>
      </c>
      <c r="F81" s="22">
        <v>1821173280</v>
      </c>
      <c r="G81" s="6">
        <v>1256070561</v>
      </c>
      <c r="H81" s="9" t="s">
        <v>303</v>
      </c>
      <c r="I81" s="9" t="s">
        <v>304</v>
      </c>
      <c r="J81" s="9"/>
      <c r="K81" s="5" t="s">
        <v>305</v>
      </c>
      <c r="L81" s="5" t="s">
        <v>156</v>
      </c>
      <c r="M81" s="5" t="s">
        <v>272</v>
      </c>
      <c r="N81" s="5"/>
      <c r="O81" s="5" t="s">
        <v>156</v>
      </c>
      <c r="P81" s="88" t="s">
        <v>306</v>
      </c>
      <c r="Q81" s="11" t="s">
        <v>28</v>
      </c>
      <c r="R81" s="7">
        <v>136</v>
      </c>
      <c r="S81" s="7" t="s">
        <v>70</v>
      </c>
      <c r="T81" s="85" t="s">
        <v>307</v>
      </c>
      <c r="U81" s="59"/>
    </row>
    <row r="82" spans="1:21" s="58" customFormat="1" ht="31.5">
      <c r="A82" s="3">
        <v>61</v>
      </c>
      <c r="B82" s="87" t="s">
        <v>312</v>
      </c>
      <c r="C82" s="21" t="s">
        <v>123</v>
      </c>
      <c r="D82" s="22">
        <v>37000000</v>
      </c>
      <c r="E82" s="11" t="s">
        <v>207</v>
      </c>
      <c r="F82" s="22">
        <v>37000000</v>
      </c>
      <c r="G82" s="6">
        <v>36487000</v>
      </c>
      <c r="H82" s="9" t="s">
        <v>313</v>
      </c>
      <c r="I82" s="9"/>
      <c r="J82" s="9"/>
      <c r="K82" s="5" t="s">
        <v>40</v>
      </c>
      <c r="L82" s="5" t="s">
        <v>263</v>
      </c>
      <c r="M82" s="11"/>
      <c r="N82" s="11"/>
      <c r="O82" s="5" t="s">
        <v>263</v>
      </c>
      <c r="P82" s="88" t="s">
        <v>106</v>
      </c>
      <c r="Q82" s="11" t="s">
        <v>28</v>
      </c>
      <c r="R82" s="7">
        <v>2</v>
      </c>
      <c r="S82" s="7" t="s">
        <v>70</v>
      </c>
      <c r="T82" s="85" t="s">
        <v>314</v>
      </c>
      <c r="U82" s="59"/>
    </row>
    <row r="83" spans="1:21" s="58" customFormat="1" ht="32.25" customHeight="1">
      <c r="A83" s="3">
        <v>62</v>
      </c>
      <c r="B83" s="87" t="s">
        <v>308</v>
      </c>
      <c r="C83" s="21" t="s">
        <v>123</v>
      </c>
      <c r="D83" s="96">
        <v>39977070</v>
      </c>
      <c r="E83" s="11" t="s">
        <v>207</v>
      </c>
      <c r="F83" s="96">
        <v>39977070</v>
      </c>
      <c r="G83" s="62">
        <v>40745000</v>
      </c>
      <c r="H83" s="9" t="s">
        <v>309</v>
      </c>
      <c r="I83" s="97"/>
      <c r="J83" s="97"/>
      <c r="K83" s="5" t="s">
        <v>310</v>
      </c>
      <c r="L83" s="5" t="s">
        <v>46</v>
      </c>
      <c r="M83" s="98"/>
      <c r="N83" s="98"/>
      <c r="O83" s="5" t="s">
        <v>46</v>
      </c>
      <c r="P83" s="95" t="s">
        <v>121</v>
      </c>
      <c r="Q83" s="11" t="s">
        <v>28</v>
      </c>
      <c r="R83" s="42">
        <v>5</v>
      </c>
      <c r="S83" s="7" t="s">
        <v>70</v>
      </c>
      <c r="T83" s="85" t="s">
        <v>311</v>
      </c>
      <c r="U83" s="59"/>
    </row>
    <row r="84" spans="1:21" s="58" customFormat="1" ht="18" customHeight="1" thickBot="1">
      <c r="A84" s="99"/>
      <c r="B84" s="100"/>
      <c r="C84" s="100"/>
      <c r="D84" s="64">
        <f>SUM(D81:D83)</f>
        <v>1898150350</v>
      </c>
      <c r="E84" s="101"/>
      <c r="F84" s="64">
        <f>SUM(F81:F83)</f>
        <v>1898150350</v>
      </c>
      <c r="G84" s="66">
        <f>SUM(G81:G83)</f>
        <v>1333302561</v>
      </c>
      <c r="H84" s="102"/>
      <c r="I84" s="102"/>
      <c r="J84" s="102"/>
      <c r="K84" s="103"/>
      <c r="L84" s="103"/>
      <c r="M84" s="103"/>
      <c r="N84" s="103"/>
      <c r="O84" s="102"/>
      <c r="P84" s="102"/>
      <c r="Q84" s="103"/>
      <c r="R84" s="101"/>
      <c r="S84" s="101"/>
      <c r="T84" s="104"/>
      <c r="U84" s="59"/>
    </row>
    <row r="85" spans="1:21" s="58" customFormat="1" ht="18" customHeight="1">
      <c r="A85" s="105"/>
      <c r="B85" s="105"/>
      <c r="C85" s="105"/>
      <c r="D85" s="70"/>
      <c r="E85" s="106"/>
      <c r="F85" s="70"/>
      <c r="G85" s="72"/>
      <c r="H85" s="107"/>
      <c r="I85" s="107"/>
      <c r="J85" s="107"/>
      <c r="K85" s="108"/>
      <c r="L85" s="108"/>
      <c r="M85" s="108"/>
      <c r="N85" s="108"/>
      <c r="O85" s="107"/>
      <c r="P85" s="107"/>
      <c r="Q85" s="108"/>
      <c r="R85" s="106"/>
      <c r="S85" s="106"/>
      <c r="T85" s="109"/>
      <c r="U85" s="59"/>
    </row>
    <row r="88" spans="1:21">
      <c r="B88" s="75"/>
      <c r="C88" s="75"/>
      <c r="G88" s="89"/>
    </row>
    <row r="89" spans="1:21">
      <c r="B89" s="110"/>
      <c r="C89" s="111"/>
      <c r="G89" s="89"/>
      <c r="H89" s="112"/>
    </row>
    <row r="90" spans="1:21">
      <c r="G90" s="89"/>
      <c r="H90" s="113"/>
    </row>
    <row r="91" spans="1:21">
      <c r="G91" s="89"/>
    </row>
    <row r="92" spans="1:21">
      <c r="G92" s="89"/>
    </row>
    <row r="93" spans="1:21">
      <c r="G93" s="89"/>
    </row>
    <row r="94" spans="1:21">
      <c r="G94" s="113"/>
    </row>
  </sheetData>
  <mergeCells count="30">
    <mergeCell ref="T5:T6"/>
    <mergeCell ref="A7:Q7"/>
    <mergeCell ref="A1:T1"/>
    <mergeCell ref="A2:T2"/>
    <mergeCell ref="A5:A6"/>
    <mergeCell ref="B5:B6"/>
    <mergeCell ref="C5:C6"/>
    <mergeCell ref="D5:D6"/>
    <mergeCell ref="E5:E6"/>
    <mergeCell ref="F5:F6"/>
    <mergeCell ref="G5:G6"/>
    <mergeCell ref="H5:H6"/>
    <mergeCell ref="D15:D32"/>
    <mergeCell ref="I5:I6"/>
    <mergeCell ref="J5:J6"/>
    <mergeCell ref="K5:Q5"/>
    <mergeCell ref="R5:S6"/>
    <mergeCell ref="D8:D9"/>
    <mergeCell ref="A10:C10"/>
    <mergeCell ref="A11:S11"/>
    <mergeCell ref="A13:C13"/>
    <mergeCell ref="A14:S14"/>
    <mergeCell ref="A76:S76"/>
    <mergeCell ref="A80:S80"/>
    <mergeCell ref="A34:S34"/>
    <mergeCell ref="D35:D66"/>
    <mergeCell ref="A68:T68"/>
    <mergeCell ref="D69:D70"/>
    <mergeCell ref="A72:S72"/>
    <mergeCell ref="D73:D74"/>
  </mergeCells>
  <printOptions horizontalCentered="1"/>
  <pageMargins left="0.19685039370078741" right="0.19685039370078741" top="0.59055118110236227" bottom="0.19685039370078741" header="0" footer="0"/>
  <pageSetup paperSize="196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6"/>
  <sheetViews>
    <sheetView view="pageBreakPreview" topLeftCell="F1" zoomScale="73" zoomScaleSheetLayoutView="73" zoomScalePageLayoutView="70" workbookViewId="0">
      <pane ySplit="6" topLeftCell="A7" activePane="bottomLeft" state="frozen"/>
      <selection pane="bottomLeft" activeCell="H120" sqref="H120"/>
    </sheetView>
  </sheetViews>
  <sheetFormatPr defaultRowHeight="15.75"/>
  <cols>
    <col min="1" max="1" width="5.5" style="48" customWidth="1"/>
    <col min="2" max="2" width="29.125" style="48" customWidth="1"/>
    <col min="3" max="3" width="28.75" style="48" customWidth="1"/>
    <col min="4" max="4" width="16.375" style="48" customWidth="1"/>
    <col min="5" max="5" width="11.875" style="48" customWidth="1"/>
    <col min="6" max="6" width="15.5" style="48" customWidth="1"/>
    <col min="7" max="7" width="17.75" style="48" customWidth="1"/>
    <col min="8" max="8" width="37.5" style="48" customWidth="1"/>
    <col min="9" max="9" width="39.5" style="48" customWidth="1"/>
    <col min="10" max="10" width="17.625" style="48" bestFit="1" customWidth="1"/>
    <col min="11" max="11" width="17.625" style="76" bestFit="1" customWidth="1"/>
    <col min="12" max="12" width="17.25" style="76" customWidth="1"/>
    <col min="13" max="13" width="18.125" style="48" customWidth="1"/>
    <col min="14" max="14" width="16" style="48" customWidth="1"/>
    <col min="15" max="15" width="15.125" style="48" customWidth="1"/>
    <col min="16" max="16" width="7.125" style="48" customWidth="1"/>
    <col min="17" max="17" width="8.125" style="48" customWidth="1"/>
    <col min="18" max="18" width="9" style="48"/>
    <col min="19" max="19" width="20.25" style="47" customWidth="1"/>
    <col min="20" max="16384" width="9" style="48"/>
  </cols>
  <sheetData>
    <row r="1" spans="1:19" ht="18.7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</row>
    <row r="2" spans="1:19" ht="18.75">
      <c r="A2" s="250" t="s">
        <v>528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</row>
    <row r="3" spans="1:19" ht="18.75">
      <c r="A3" s="4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50"/>
      <c r="Q3" s="50"/>
    </row>
    <row r="4" spans="1:19" ht="11.25" customHeight="1" thickBot="1"/>
    <row r="5" spans="1:19" ht="27.75" customHeight="1">
      <c r="A5" s="251" t="s">
        <v>2</v>
      </c>
      <c r="B5" s="241" t="s">
        <v>3</v>
      </c>
      <c r="C5" s="241" t="s">
        <v>4</v>
      </c>
      <c r="D5" s="241" t="s">
        <v>5</v>
      </c>
      <c r="E5" s="241" t="s">
        <v>6</v>
      </c>
      <c r="F5" s="241" t="s">
        <v>7</v>
      </c>
      <c r="G5" s="241" t="s">
        <v>8</v>
      </c>
      <c r="H5" s="241" t="s">
        <v>184</v>
      </c>
      <c r="I5" s="241" t="s">
        <v>10</v>
      </c>
      <c r="J5" s="243" t="s">
        <v>11</v>
      </c>
      <c r="K5" s="243"/>
      <c r="L5" s="243"/>
      <c r="M5" s="243"/>
      <c r="N5" s="243"/>
      <c r="O5" s="243"/>
      <c r="P5" s="244" t="s">
        <v>12</v>
      </c>
      <c r="Q5" s="245"/>
    </row>
    <row r="6" spans="1:19" ht="63.75" customHeight="1">
      <c r="A6" s="252"/>
      <c r="B6" s="242"/>
      <c r="C6" s="242"/>
      <c r="D6" s="242"/>
      <c r="E6" s="242"/>
      <c r="F6" s="242"/>
      <c r="G6" s="242"/>
      <c r="H6" s="242"/>
      <c r="I6" s="242"/>
      <c r="J6" s="51" t="s">
        <v>13</v>
      </c>
      <c r="K6" s="51" t="s">
        <v>14</v>
      </c>
      <c r="L6" s="51" t="s">
        <v>15</v>
      </c>
      <c r="M6" s="51" t="s">
        <v>16</v>
      </c>
      <c r="N6" s="51" t="s">
        <v>17</v>
      </c>
      <c r="O6" s="51" t="s">
        <v>18</v>
      </c>
      <c r="P6" s="246"/>
      <c r="Q6" s="247"/>
    </row>
    <row r="7" spans="1:19" ht="20.25">
      <c r="A7" s="248" t="s">
        <v>315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52" t="s">
        <v>20</v>
      </c>
      <c r="Q7" s="53" t="s">
        <v>21</v>
      </c>
      <c r="S7" s="54"/>
    </row>
    <row r="8" spans="1:19" ht="54.75" customHeight="1">
      <c r="A8" s="3">
        <v>1</v>
      </c>
      <c r="B8" s="4" t="s">
        <v>316</v>
      </c>
      <c r="C8" s="5" t="s">
        <v>315</v>
      </c>
      <c r="D8" s="114">
        <v>5000000000</v>
      </c>
      <c r="E8" s="7" t="s">
        <v>23</v>
      </c>
      <c r="F8" s="115">
        <v>5000000</v>
      </c>
      <c r="G8" s="114">
        <v>5000000000</v>
      </c>
      <c r="H8" s="82" t="s">
        <v>317</v>
      </c>
      <c r="I8" s="82"/>
      <c r="J8" s="116" t="s">
        <v>26</v>
      </c>
      <c r="K8" s="116">
        <v>44572</v>
      </c>
      <c r="L8" s="84"/>
      <c r="M8" s="97" t="s">
        <v>318</v>
      </c>
      <c r="N8" s="83"/>
      <c r="O8" s="11" t="s">
        <v>28</v>
      </c>
      <c r="P8" s="7">
        <v>10</v>
      </c>
      <c r="Q8" s="14" t="s">
        <v>196</v>
      </c>
      <c r="S8" s="54"/>
    </row>
    <row r="9" spans="1:19" s="55" customFormat="1" ht="18" customHeight="1">
      <c r="A9" s="219" t="s">
        <v>30</v>
      </c>
      <c r="B9" s="220"/>
      <c r="C9" s="220"/>
      <c r="D9" s="15">
        <f>SUM(D8:D8)</f>
        <v>5000000000</v>
      </c>
      <c r="E9" s="16"/>
      <c r="F9" s="15">
        <f>SUM(F8:F8)</f>
        <v>5000000</v>
      </c>
      <c r="G9" s="17">
        <f>SUM(G8:G8)</f>
        <v>5000000000</v>
      </c>
      <c r="H9" s="18"/>
      <c r="I9" s="18"/>
      <c r="J9" s="19"/>
      <c r="K9" s="19"/>
      <c r="L9" s="19"/>
      <c r="M9" s="18"/>
      <c r="N9" s="18"/>
      <c r="O9" s="19"/>
      <c r="P9" s="16"/>
      <c r="Q9" s="20"/>
      <c r="S9" s="56"/>
    </row>
    <row r="10" spans="1:19" s="58" customFormat="1" ht="18" customHeight="1">
      <c r="A10" s="221" t="s">
        <v>319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3"/>
      <c r="S10" s="59"/>
    </row>
    <row r="11" spans="1:19" s="58" customFormat="1" ht="55.5" customHeight="1">
      <c r="A11" s="3">
        <v>1</v>
      </c>
      <c r="B11" s="4" t="s">
        <v>316</v>
      </c>
      <c r="C11" s="5" t="s">
        <v>319</v>
      </c>
      <c r="D11" s="86">
        <v>3009000000</v>
      </c>
      <c r="E11" s="7" t="s">
        <v>23</v>
      </c>
      <c r="F11" s="34">
        <v>3009000000</v>
      </c>
      <c r="G11" s="6">
        <v>2602565130</v>
      </c>
      <c r="H11" s="82" t="s">
        <v>317</v>
      </c>
      <c r="I11" s="117"/>
      <c r="J11" s="10" t="s">
        <v>26</v>
      </c>
      <c r="K11" s="10">
        <v>44572</v>
      </c>
      <c r="L11" s="84"/>
      <c r="M11" s="9" t="s">
        <v>320</v>
      </c>
      <c r="N11" s="83"/>
      <c r="O11" s="11" t="s">
        <v>28</v>
      </c>
      <c r="P11" s="7">
        <v>10</v>
      </c>
      <c r="Q11" s="14" t="s">
        <v>196</v>
      </c>
      <c r="S11" s="59"/>
    </row>
    <row r="12" spans="1:19" s="58" customFormat="1" ht="18" customHeight="1" thickBot="1">
      <c r="A12" s="217" t="s">
        <v>36</v>
      </c>
      <c r="B12" s="218"/>
      <c r="C12" s="218"/>
      <c r="D12" s="64">
        <f>SUM(D11)</f>
        <v>3009000000</v>
      </c>
      <c r="E12" s="65"/>
      <c r="F12" s="64">
        <f>SUM(F11)</f>
        <v>3009000000</v>
      </c>
      <c r="G12" s="66">
        <f>SUM(G11)</f>
        <v>2602565130</v>
      </c>
      <c r="H12" s="43"/>
      <c r="I12" s="43"/>
      <c r="J12" s="118"/>
      <c r="K12" s="67"/>
      <c r="L12" s="67"/>
      <c r="M12" s="43"/>
      <c r="N12" s="43"/>
      <c r="O12" s="67"/>
      <c r="P12" s="65"/>
      <c r="Q12" s="68"/>
      <c r="S12" s="59"/>
    </row>
    <row r="13" spans="1:19" s="58" customFormat="1" ht="18" customHeight="1">
      <c r="A13" s="260" t="s">
        <v>321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S13" s="59"/>
    </row>
    <row r="14" spans="1:19" s="58" customFormat="1" ht="31.5">
      <c r="A14" s="35">
        <v>1</v>
      </c>
      <c r="B14" s="4" t="s">
        <v>316</v>
      </c>
      <c r="C14" s="21" t="s">
        <v>321</v>
      </c>
      <c r="D14" s="115">
        <v>2500000000</v>
      </c>
      <c r="E14" s="7" t="s">
        <v>23</v>
      </c>
      <c r="F14" s="22">
        <v>2500000000</v>
      </c>
      <c r="G14" s="6">
        <f>39880120+2460119880</f>
        <v>2500000000</v>
      </c>
      <c r="H14" s="82" t="s">
        <v>317</v>
      </c>
      <c r="I14" s="9"/>
      <c r="J14" s="10" t="s">
        <v>26</v>
      </c>
      <c r="K14" s="10">
        <v>44572</v>
      </c>
      <c r="L14" s="11"/>
      <c r="M14" s="10" t="s">
        <v>322</v>
      </c>
      <c r="N14" s="9"/>
      <c r="O14" s="11" t="s">
        <v>28</v>
      </c>
      <c r="P14" s="7">
        <v>10</v>
      </c>
      <c r="Q14" s="14" t="s">
        <v>196</v>
      </c>
      <c r="S14" s="59"/>
    </row>
    <row r="15" spans="1:19" s="58" customFormat="1" ht="18" customHeight="1">
      <c r="A15" s="35"/>
      <c r="B15" s="35"/>
      <c r="C15" s="35"/>
      <c r="D15" s="15">
        <f>SUM(D14)</f>
        <v>2500000000</v>
      </c>
      <c r="E15" s="7"/>
      <c r="F15" s="15">
        <f>SUM(F14:F14)</f>
        <v>2500000000</v>
      </c>
      <c r="G15" s="17">
        <f>SUM(G14:G14)</f>
        <v>2500000000</v>
      </c>
      <c r="H15" s="9"/>
      <c r="I15" s="9"/>
      <c r="J15" s="11"/>
      <c r="K15" s="11"/>
      <c r="L15" s="11"/>
      <c r="M15" s="9"/>
      <c r="N15" s="9"/>
      <c r="O15" s="11"/>
      <c r="P15" s="7"/>
      <c r="Q15" s="7"/>
      <c r="S15" s="59"/>
    </row>
    <row r="16" spans="1:19" s="58" customFormat="1" ht="18" customHeight="1">
      <c r="A16" s="259" t="s">
        <v>323</v>
      </c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S16" s="59"/>
    </row>
    <row r="17" spans="1:19" s="58" customFormat="1" ht="63.75" customHeight="1">
      <c r="A17" s="35">
        <v>1</v>
      </c>
      <c r="B17" s="87" t="s">
        <v>324</v>
      </c>
      <c r="C17" s="21" t="s">
        <v>323</v>
      </c>
      <c r="D17" s="235">
        <v>3494570693</v>
      </c>
      <c r="E17" s="11" t="s">
        <v>207</v>
      </c>
      <c r="F17" s="22">
        <v>20490400</v>
      </c>
      <c r="G17" s="6">
        <v>20430400</v>
      </c>
      <c r="H17" s="82" t="s">
        <v>325</v>
      </c>
      <c r="I17" s="82"/>
      <c r="J17" s="10">
        <v>44602</v>
      </c>
      <c r="K17" s="10">
        <v>44607</v>
      </c>
      <c r="L17" s="10"/>
      <c r="M17" s="10" t="s">
        <v>326</v>
      </c>
      <c r="N17" s="10">
        <v>44621</v>
      </c>
      <c r="O17" s="11" t="s">
        <v>28</v>
      </c>
      <c r="P17" s="7">
        <v>6</v>
      </c>
      <c r="Q17" s="7" t="s">
        <v>70</v>
      </c>
      <c r="S17" s="59"/>
    </row>
    <row r="18" spans="1:19" s="58" customFormat="1" ht="47.25">
      <c r="A18" s="35">
        <v>2</v>
      </c>
      <c r="B18" s="87" t="s">
        <v>327</v>
      </c>
      <c r="C18" s="21" t="s">
        <v>323</v>
      </c>
      <c r="D18" s="236"/>
      <c r="E18" s="11" t="s">
        <v>207</v>
      </c>
      <c r="F18" s="22">
        <v>1239360847</v>
      </c>
      <c r="G18" s="6">
        <v>1090547361</v>
      </c>
      <c r="H18" s="82" t="s">
        <v>328</v>
      </c>
      <c r="I18" s="82"/>
      <c r="J18" s="10">
        <v>44698</v>
      </c>
      <c r="K18" s="10">
        <v>44698</v>
      </c>
      <c r="L18" s="10"/>
      <c r="M18" s="10" t="s">
        <v>329</v>
      </c>
      <c r="N18" s="10"/>
      <c r="O18" s="11" t="s">
        <v>28</v>
      </c>
      <c r="P18" s="7">
        <v>93</v>
      </c>
      <c r="Q18" s="7" t="s">
        <v>70</v>
      </c>
      <c r="S18" s="59"/>
    </row>
    <row r="19" spans="1:19" s="58" customFormat="1" ht="66" customHeight="1">
      <c r="A19" s="35">
        <v>3</v>
      </c>
      <c r="B19" s="87" t="s">
        <v>330</v>
      </c>
      <c r="C19" s="21" t="s">
        <v>323</v>
      </c>
      <c r="D19" s="236"/>
      <c r="E19" s="11" t="s">
        <v>207</v>
      </c>
      <c r="F19" s="22">
        <v>5349000</v>
      </c>
      <c r="G19" s="6">
        <v>5340000</v>
      </c>
      <c r="H19" s="82" t="s">
        <v>331</v>
      </c>
      <c r="I19" s="82"/>
      <c r="J19" s="10" t="s">
        <v>332</v>
      </c>
      <c r="K19" s="10" t="s">
        <v>332</v>
      </c>
      <c r="L19" s="10"/>
      <c r="M19" s="84" t="s">
        <v>333</v>
      </c>
      <c r="N19" s="10"/>
      <c r="O19" s="11" t="s">
        <v>28</v>
      </c>
      <c r="P19" s="7">
        <v>1</v>
      </c>
      <c r="Q19" s="7" t="s">
        <v>70</v>
      </c>
      <c r="S19" s="59"/>
    </row>
    <row r="20" spans="1:19" s="58" customFormat="1" ht="45">
      <c r="A20" s="35">
        <v>4</v>
      </c>
      <c r="B20" s="87" t="s">
        <v>334</v>
      </c>
      <c r="C20" s="21" t="s">
        <v>323</v>
      </c>
      <c r="D20" s="236"/>
      <c r="E20" s="11" t="s">
        <v>207</v>
      </c>
      <c r="F20" s="22">
        <v>29737400</v>
      </c>
      <c r="G20" s="6">
        <v>31547400</v>
      </c>
      <c r="H20" s="82" t="s">
        <v>335</v>
      </c>
      <c r="I20" s="82"/>
      <c r="J20" s="10" t="s">
        <v>336</v>
      </c>
      <c r="K20" s="10" t="s">
        <v>336</v>
      </c>
      <c r="L20" s="10"/>
      <c r="M20" s="84" t="s">
        <v>337</v>
      </c>
      <c r="N20" s="10"/>
      <c r="O20" s="11" t="s">
        <v>28</v>
      </c>
      <c r="P20" s="7">
        <v>1</v>
      </c>
      <c r="Q20" s="7" t="s">
        <v>70</v>
      </c>
      <c r="S20" s="59"/>
    </row>
    <row r="21" spans="1:19" s="58" customFormat="1" ht="69" customHeight="1">
      <c r="A21" s="35">
        <v>5</v>
      </c>
      <c r="B21" s="87" t="s">
        <v>338</v>
      </c>
      <c r="C21" s="21" t="s">
        <v>323</v>
      </c>
      <c r="D21" s="236"/>
      <c r="E21" s="11" t="s">
        <v>207</v>
      </c>
      <c r="F21" s="22">
        <v>10800000</v>
      </c>
      <c r="G21" s="6">
        <v>10800000</v>
      </c>
      <c r="H21" s="82" t="s">
        <v>339</v>
      </c>
      <c r="I21" s="82"/>
      <c r="J21" s="10" t="s">
        <v>340</v>
      </c>
      <c r="K21" s="10" t="s">
        <v>340</v>
      </c>
      <c r="L21" s="10"/>
      <c r="M21" s="84" t="s">
        <v>341</v>
      </c>
      <c r="N21" s="10"/>
      <c r="O21" s="11" t="s">
        <v>28</v>
      </c>
      <c r="P21" s="7">
        <v>3</v>
      </c>
      <c r="Q21" s="7" t="s">
        <v>70</v>
      </c>
      <c r="S21" s="59"/>
    </row>
    <row r="22" spans="1:19" s="58" customFormat="1" ht="54" customHeight="1">
      <c r="A22" s="35">
        <v>6</v>
      </c>
      <c r="B22" s="87" t="s">
        <v>342</v>
      </c>
      <c r="C22" s="21" t="s">
        <v>323</v>
      </c>
      <c r="D22" s="236"/>
      <c r="E22" s="11" t="s">
        <v>207</v>
      </c>
      <c r="F22" s="22">
        <v>19628000</v>
      </c>
      <c r="G22" s="6">
        <v>19528000</v>
      </c>
      <c r="H22" s="82" t="s">
        <v>343</v>
      </c>
      <c r="I22" s="82"/>
      <c r="J22" s="10" t="s">
        <v>340</v>
      </c>
      <c r="K22" s="10" t="s">
        <v>340</v>
      </c>
      <c r="L22" s="10"/>
      <c r="M22" s="84" t="s">
        <v>344</v>
      </c>
      <c r="N22" s="10"/>
      <c r="O22" s="11" t="s">
        <v>28</v>
      </c>
      <c r="P22" s="7">
        <v>2</v>
      </c>
      <c r="Q22" s="7" t="s">
        <v>70</v>
      </c>
      <c r="S22" s="59"/>
    </row>
    <row r="23" spans="1:19" s="58" customFormat="1" ht="66.75" customHeight="1">
      <c r="A23" s="35">
        <v>7</v>
      </c>
      <c r="B23" s="87" t="s">
        <v>345</v>
      </c>
      <c r="C23" s="21" t="s">
        <v>323</v>
      </c>
      <c r="D23" s="236"/>
      <c r="E23" s="11" t="s">
        <v>207</v>
      </c>
      <c r="F23" s="22">
        <v>63814000</v>
      </c>
      <c r="G23" s="6">
        <v>57667000</v>
      </c>
      <c r="H23" s="82" t="s">
        <v>346</v>
      </c>
      <c r="I23" s="82"/>
      <c r="J23" s="10" t="s">
        <v>347</v>
      </c>
      <c r="K23" s="10" t="s">
        <v>347</v>
      </c>
      <c r="L23" s="10"/>
      <c r="M23" s="84" t="s">
        <v>348</v>
      </c>
      <c r="N23" s="10"/>
      <c r="O23" s="11" t="s">
        <v>28</v>
      </c>
      <c r="P23" s="7">
        <v>2</v>
      </c>
      <c r="Q23" s="7" t="s">
        <v>70</v>
      </c>
      <c r="S23" s="59"/>
    </row>
    <row r="24" spans="1:19" s="58" customFormat="1" ht="54" customHeight="1">
      <c r="A24" s="35">
        <v>8</v>
      </c>
      <c r="B24" s="87" t="s">
        <v>349</v>
      </c>
      <c r="C24" s="21" t="s">
        <v>323</v>
      </c>
      <c r="D24" s="236"/>
      <c r="E24" s="11" t="s">
        <v>207</v>
      </c>
      <c r="F24" s="22">
        <v>7890000</v>
      </c>
      <c r="G24" s="6">
        <v>7800000</v>
      </c>
      <c r="H24" s="82" t="s">
        <v>350</v>
      </c>
      <c r="I24" s="82"/>
      <c r="J24" s="10" t="s">
        <v>332</v>
      </c>
      <c r="K24" s="10" t="s">
        <v>332</v>
      </c>
      <c r="L24" s="10"/>
      <c r="M24" s="84" t="s">
        <v>351</v>
      </c>
      <c r="N24" s="10"/>
      <c r="O24" s="11" t="s">
        <v>28</v>
      </c>
      <c r="P24" s="7">
        <v>1</v>
      </c>
      <c r="Q24" s="7" t="s">
        <v>70</v>
      </c>
      <c r="S24" s="59"/>
    </row>
    <row r="25" spans="1:19" s="58" customFormat="1" ht="66.75" customHeight="1">
      <c r="A25" s="35">
        <v>9</v>
      </c>
      <c r="B25" s="87" t="s">
        <v>352</v>
      </c>
      <c r="C25" s="21" t="s">
        <v>323</v>
      </c>
      <c r="D25" s="236"/>
      <c r="E25" s="11" t="s">
        <v>207</v>
      </c>
      <c r="F25" s="22">
        <v>78911810</v>
      </c>
      <c r="G25" s="6">
        <v>74000000</v>
      </c>
      <c r="H25" s="82" t="s">
        <v>353</v>
      </c>
      <c r="I25" s="82"/>
      <c r="J25" s="10" t="s">
        <v>354</v>
      </c>
      <c r="K25" s="10" t="s">
        <v>354</v>
      </c>
      <c r="L25" s="10"/>
      <c r="M25" s="84" t="s">
        <v>355</v>
      </c>
      <c r="N25" s="10"/>
      <c r="O25" s="11" t="s">
        <v>28</v>
      </c>
      <c r="P25" s="7">
        <v>2</v>
      </c>
      <c r="Q25" s="7" t="s">
        <v>70</v>
      </c>
      <c r="S25" s="59"/>
    </row>
    <row r="26" spans="1:19" s="58" customFormat="1" ht="73.5" customHeight="1">
      <c r="A26" s="35">
        <v>10</v>
      </c>
      <c r="B26" s="87" t="s">
        <v>356</v>
      </c>
      <c r="C26" s="21" t="s">
        <v>323</v>
      </c>
      <c r="D26" s="236"/>
      <c r="E26" s="11" t="s">
        <v>207</v>
      </c>
      <c r="F26" s="22">
        <v>10700000</v>
      </c>
      <c r="G26" s="6">
        <v>10500000</v>
      </c>
      <c r="H26" s="82" t="s">
        <v>357</v>
      </c>
      <c r="I26" s="82"/>
      <c r="J26" s="10" t="s">
        <v>358</v>
      </c>
      <c r="K26" s="10" t="s">
        <v>358</v>
      </c>
      <c r="L26" s="10"/>
      <c r="M26" s="84" t="s">
        <v>359</v>
      </c>
      <c r="N26" s="10"/>
      <c r="O26" s="11" t="s">
        <v>28</v>
      </c>
      <c r="P26" s="7">
        <v>1</v>
      </c>
      <c r="Q26" s="7" t="s">
        <v>70</v>
      </c>
      <c r="S26" s="59"/>
    </row>
    <row r="27" spans="1:19" s="58" customFormat="1" ht="58.5" customHeight="1">
      <c r="A27" s="35">
        <v>11</v>
      </c>
      <c r="B27" s="87" t="s">
        <v>360</v>
      </c>
      <c r="C27" s="21" t="s">
        <v>323</v>
      </c>
      <c r="D27" s="236"/>
      <c r="E27" s="11" t="s">
        <v>207</v>
      </c>
      <c r="F27" s="22">
        <v>48289016</v>
      </c>
      <c r="G27" s="22">
        <v>48289016</v>
      </c>
      <c r="H27" s="82" t="s">
        <v>361</v>
      </c>
      <c r="I27" s="82"/>
      <c r="J27" s="10" t="s">
        <v>340</v>
      </c>
      <c r="K27" s="10" t="s">
        <v>340</v>
      </c>
      <c r="L27" s="10"/>
      <c r="M27" s="84" t="s">
        <v>362</v>
      </c>
      <c r="N27" s="10"/>
      <c r="O27" s="11" t="s">
        <v>28</v>
      </c>
      <c r="P27" s="7">
        <v>7</v>
      </c>
      <c r="Q27" s="7" t="s">
        <v>70</v>
      </c>
      <c r="S27" s="59"/>
    </row>
    <row r="28" spans="1:19" s="58" customFormat="1" ht="63.75" customHeight="1">
      <c r="A28" s="35">
        <v>12</v>
      </c>
      <c r="B28" s="87" t="s">
        <v>363</v>
      </c>
      <c r="C28" s="21" t="s">
        <v>323</v>
      </c>
      <c r="D28" s="236"/>
      <c r="E28" s="11" t="s">
        <v>207</v>
      </c>
      <c r="F28" s="22">
        <v>92566015</v>
      </c>
      <c r="G28" s="6">
        <v>90066015</v>
      </c>
      <c r="H28" s="82" t="s">
        <v>364</v>
      </c>
      <c r="I28" s="82"/>
      <c r="J28" s="10" t="s">
        <v>347</v>
      </c>
      <c r="K28" s="10" t="s">
        <v>347</v>
      </c>
      <c r="L28" s="10"/>
      <c r="M28" s="84" t="s">
        <v>365</v>
      </c>
      <c r="N28" s="10"/>
      <c r="O28" s="11" t="s">
        <v>28</v>
      </c>
      <c r="P28" s="7">
        <v>5</v>
      </c>
      <c r="Q28" s="7" t="s">
        <v>70</v>
      </c>
      <c r="S28" s="59"/>
    </row>
    <row r="29" spans="1:19" s="58" customFormat="1" ht="66.75" customHeight="1">
      <c r="A29" s="35">
        <v>13</v>
      </c>
      <c r="B29" s="87" t="s">
        <v>366</v>
      </c>
      <c r="C29" s="21" t="s">
        <v>323</v>
      </c>
      <c r="D29" s="236"/>
      <c r="E29" s="11" t="s">
        <v>207</v>
      </c>
      <c r="F29" s="22">
        <v>5003392</v>
      </c>
      <c r="G29" s="6">
        <v>4000000</v>
      </c>
      <c r="H29" s="82" t="s">
        <v>367</v>
      </c>
      <c r="I29" s="82"/>
      <c r="J29" s="10" t="s">
        <v>368</v>
      </c>
      <c r="K29" s="10" t="s">
        <v>368</v>
      </c>
      <c r="L29" s="10"/>
      <c r="M29" s="84" t="s">
        <v>369</v>
      </c>
      <c r="N29" s="10"/>
      <c r="O29" s="11" t="s">
        <v>28</v>
      </c>
      <c r="P29" s="7">
        <v>1</v>
      </c>
      <c r="Q29" s="7" t="s">
        <v>70</v>
      </c>
      <c r="S29" s="59"/>
    </row>
    <row r="30" spans="1:19" s="58" customFormat="1" ht="57" customHeight="1">
      <c r="A30" s="35">
        <v>14</v>
      </c>
      <c r="B30" s="87" t="s">
        <v>370</v>
      </c>
      <c r="C30" s="21" t="s">
        <v>323</v>
      </c>
      <c r="D30" s="236"/>
      <c r="E30" s="11" t="s">
        <v>207</v>
      </c>
      <c r="F30" s="22">
        <v>23484181</v>
      </c>
      <c r="G30" s="6">
        <v>23850000</v>
      </c>
      <c r="H30" s="82" t="s">
        <v>371</v>
      </c>
      <c r="I30" s="82"/>
      <c r="J30" s="10" t="s">
        <v>340</v>
      </c>
      <c r="K30" s="10" t="s">
        <v>340</v>
      </c>
      <c r="L30" s="10"/>
      <c r="M30" s="84" t="s">
        <v>372</v>
      </c>
      <c r="N30" s="10"/>
      <c r="O30" s="11" t="s">
        <v>28</v>
      </c>
      <c r="P30" s="7">
        <v>1</v>
      </c>
      <c r="Q30" s="7" t="s">
        <v>70</v>
      </c>
      <c r="S30" s="59"/>
    </row>
    <row r="31" spans="1:19" s="58" customFormat="1" ht="69" customHeight="1">
      <c r="A31" s="35">
        <v>15</v>
      </c>
      <c r="B31" s="87" t="s">
        <v>373</v>
      </c>
      <c r="C31" s="21" t="s">
        <v>323</v>
      </c>
      <c r="D31" s="236"/>
      <c r="E31" s="11" t="s">
        <v>207</v>
      </c>
      <c r="F31" s="6">
        <v>550755000</v>
      </c>
      <c r="G31" s="6">
        <v>550755000</v>
      </c>
      <c r="H31" s="82" t="s">
        <v>374</v>
      </c>
      <c r="I31" s="82"/>
      <c r="J31" s="10" t="s">
        <v>332</v>
      </c>
      <c r="K31" s="10" t="s">
        <v>332</v>
      </c>
      <c r="L31" s="10"/>
      <c r="M31" s="84" t="s">
        <v>333</v>
      </c>
      <c r="N31" s="10"/>
      <c r="O31" s="11" t="s">
        <v>28</v>
      </c>
      <c r="P31" s="7">
        <v>1</v>
      </c>
      <c r="Q31" s="7" t="s">
        <v>70</v>
      </c>
      <c r="S31" s="59"/>
    </row>
    <row r="32" spans="1:19" s="58" customFormat="1" ht="69.75" customHeight="1">
      <c r="A32" s="35">
        <v>16</v>
      </c>
      <c r="B32" s="87" t="s">
        <v>375</v>
      </c>
      <c r="C32" s="35" t="s">
        <v>323</v>
      </c>
      <c r="D32" s="236"/>
      <c r="E32" s="11" t="s">
        <v>207</v>
      </c>
      <c r="F32" s="6">
        <v>107294000</v>
      </c>
      <c r="G32" s="6">
        <v>101664000</v>
      </c>
      <c r="H32" s="82" t="s">
        <v>376</v>
      </c>
      <c r="I32" s="82"/>
      <c r="J32" s="10" t="s">
        <v>173</v>
      </c>
      <c r="K32" s="10" t="s">
        <v>173</v>
      </c>
      <c r="L32" s="10"/>
      <c r="M32" s="10" t="s">
        <v>377</v>
      </c>
      <c r="N32" s="10"/>
      <c r="O32" s="11" t="s">
        <v>28</v>
      </c>
      <c r="P32" s="7">
        <v>1</v>
      </c>
      <c r="Q32" s="7" t="s">
        <v>70</v>
      </c>
      <c r="S32" s="59"/>
    </row>
    <row r="33" spans="1:19" s="58" customFormat="1" ht="69.75" customHeight="1">
      <c r="A33" s="35">
        <v>17</v>
      </c>
      <c r="B33" s="87" t="s">
        <v>378</v>
      </c>
      <c r="C33" s="35" t="s">
        <v>323</v>
      </c>
      <c r="D33" s="236"/>
      <c r="E33" s="11" t="s">
        <v>207</v>
      </c>
      <c r="F33" s="6">
        <v>110450000</v>
      </c>
      <c r="G33" s="6">
        <v>104340000</v>
      </c>
      <c r="H33" s="82" t="s">
        <v>379</v>
      </c>
      <c r="I33" s="82"/>
      <c r="J33" s="10" t="s">
        <v>173</v>
      </c>
      <c r="K33" s="10" t="s">
        <v>173</v>
      </c>
      <c r="L33" s="10"/>
      <c r="M33" s="10" t="s">
        <v>377</v>
      </c>
      <c r="N33" s="10"/>
      <c r="O33" s="11" t="s">
        <v>28</v>
      </c>
      <c r="P33" s="7">
        <v>1</v>
      </c>
      <c r="Q33" s="7" t="s">
        <v>70</v>
      </c>
      <c r="S33" s="59"/>
    </row>
    <row r="34" spans="1:19" s="58" customFormat="1" ht="69.75" customHeight="1">
      <c r="A34" s="35">
        <v>18</v>
      </c>
      <c r="B34" s="87" t="s">
        <v>380</v>
      </c>
      <c r="C34" s="35" t="s">
        <v>323</v>
      </c>
      <c r="D34" s="236"/>
      <c r="E34" s="11" t="s">
        <v>207</v>
      </c>
      <c r="F34" s="6">
        <v>42999000</v>
      </c>
      <c r="G34" s="6">
        <v>44500000</v>
      </c>
      <c r="H34" s="82" t="s">
        <v>381</v>
      </c>
      <c r="I34" s="82"/>
      <c r="J34" s="10" t="s">
        <v>382</v>
      </c>
      <c r="K34" s="10" t="s">
        <v>382</v>
      </c>
      <c r="L34" s="10"/>
      <c r="M34" s="10" t="s">
        <v>383</v>
      </c>
      <c r="N34" s="10"/>
      <c r="O34" s="11" t="s">
        <v>28</v>
      </c>
      <c r="P34" s="7">
        <v>1</v>
      </c>
      <c r="Q34" s="7" t="s">
        <v>70</v>
      </c>
      <c r="S34" s="59"/>
    </row>
    <row r="35" spans="1:19" s="58" customFormat="1" ht="69.75" customHeight="1">
      <c r="A35" s="35">
        <v>19</v>
      </c>
      <c r="B35" s="87" t="s">
        <v>384</v>
      </c>
      <c r="C35" s="35" t="s">
        <v>323</v>
      </c>
      <c r="D35" s="236"/>
      <c r="E35" s="11" t="s">
        <v>207</v>
      </c>
      <c r="F35" s="6">
        <v>106167500</v>
      </c>
      <c r="G35" s="6">
        <v>101075000</v>
      </c>
      <c r="H35" s="82" t="s">
        <v>385</v>
      </c>
      <c r="I35" s="82"/>
      <c r="J35" s="10" t="s">
        <v>382</v>
      </c>
      <c r="K35" s="10" t="s">
        <v>382</v>
      </c>
      <c r="L35" s="10"/>
      <c r="M35" s="10" t="s">
        <v>386</v>
      </c>
      <c r="N35" s="10"/>
      <c r="O35" s="11" t="s">
        <v>28</v>
      </c>
      <c r="P35" s="7">
        <v>4</v>
      </c>
      <c r="Q35" s="7" t="s">
        <v>70</v>
      </c>
      <c r="S35" s="59"/>
    </row>
    <row r="36" spans="1:19" s="58" customFormat="1" ht="69.75" customHeight="1">
      <c r="A36" s="35">
        <v>20</v>
      </c>
      <c r="B36" s="87" t="s">
        <v>387</v>
      </c>
      <c r="C36" s="35" t="s">
        <v>323</v>
      </c>
      <c r="D36" s="236"/>
      <c r="E36" s="11" t="s">
        <v>207</v>
      </c>
      <c r="F36" s="6">
        <v>2360000</v>
      </c>
      <c r="G36" s="6">
        <v>2360000</v>
      </c>
      <c r="H36" s="82" t="s">
        <v>388</v>
      </c>
      <c r="I36" s="82"/>
      <c r="J36" s="10" t="s">
        <v>173</v>
      </c>
      <c r="K36" s="10" t="s">
        <v>173</v>
      </c>
      <c r="L36" s="10"/>
      <c r="M36" s="10" t="s">
        <v>377</v>
      </c>
      <c r="N36" s="10"/>
      <c r="O36" s="11" t="s">
        <v>28</v>
      </c>
      <c r="P36" s="7">
        <v>1</v>
      </c>
      <c r="Q36" s="7" t="s">
        <v>70</v>
      </c>
      <c r="S36" s="59"/>
    </row>
    <row r="37" spans="1:19" s="58" customFormat="1" ht="69.75" customHeight="1">
      <c r="A37" s="35">
        <v>21</v>
      </c>
      <c r="B37" s="87" t="s">
        <v>389</v>
      </c>
      <c r="C37" s="35" t="s">
        <v>323</v>
      </c>
      <c r="D37" s="236"/>
      <c r="E37" s="11" t="s">
        <v>207</v>
      </c>
      <c r="F37" s="6">
        <v>33000000</v>
      </c>
      <c r="G37" s="6">
        <v>32540000</v>
      </c>
      <c r="H37" s="82" t="s">
        <v>390</v>
      </c>
      <c r="I37" s="82"/>
      <c r="J37" s="10" t="s">
        <v>382</v>
      </c>
      <c r="K37" s="10" t="s">
        <v>382</v>
      </c>
      <c r="L37" s="10"/>
      <c r="M37" s="10" t="s">
        <v>391</v>
      </c>
      <c r="N37" s="10"/>
      <c r="O37" s="11" t="s">
        <v>28</v>
      </c>
      <c r="P37" s="7">
        <v>1</v>
      </c>
      <c r="Q37" s="7" t="s">
        <v>70</v>
      </c>
      <c r="S37" s="59"/>
    </row>
    <row r="38" spans="1:19" s="58" customFormat="1" ht="69.75" customHeight="1">
      <c r="A38" s="35">
        <v>22</v>
      </c>
      <c r="B38" s="87" t="s">
        <v>392</v>
      </c>
      <c r="C38" s="35" t="s">
        <v>323</v>
      </c>
      <c r="D38" s="236"/>
      <c r="E38" s="11" t="s">
        <v>207</v>
      </c>
      <c r="F38" s="6">
        <v>16700000</v>
      </c>
      <c r="G38" s="6">
        <v>16900000</v>
      </c>
      <c r="H38" s="82" t="s">
        <v>393</v>
      </c>
      <c r="I38" s="82"/>
      <c r="J38" s="10" t="s">
        <v>382</v>
      </c>
      <c r="K38" s="10" t="s">
        <v>382</v>
      </c>
      <c r="L38" s="10"/>
      <c r="M38" s="84" t="s">
        <v>383</v>
      </c>
      <c r="N38" s="10"/>
      <c r="O38" s="11" t="s">
        <v>28</v>
      </c>
      <c r="P38" s="7">
        <v>1</v>
      </c>
      <c r="Q38" s="7" t="s">
        <v>70</v>
      </c>
      <c r="S38" s="59"/>
    </row>
    <row r="39" spans="1:19" s="58" customFormat="1" ht="69.75" customHeight="1">
      <c r="A39" s="35">
        <v>23</v>
      </c>
      <c r="B39" s="87" t="s">
        <v>394</v>
      </c>
      <c r="C39" s="35" t="s">
        <v>323</v>
      </c>
      <c r="D39" s="236"/>
      <c r="E39" s="11" t="s">
        <v>207</v>
      </c>
      <c r="F39" s="6">
        <v>92000000</v>
      </c>
      <c r="G39" s="6">
        <v>91400000</v>
      </c>
      <c r="H39" s="82" t="s">
        <v>395</v>
      </c>
      <c r="I39" s="82"/>
      <c r="J39" s="10">
        <v>44875</v>
      </c>
      <c r="K39" s="10">
        <v>44875</v>
      </c>
      <c r="L39" s="10"/>
      <c r="M39" s="84" t="s">
        <v>396</v>
      </c>
      <c r="N39" s="10"/>
      <c r="O39" s="11" t="s">
        <v>28</v>
      </c>
      <c r="P39" s="7">
        <v>4</v>
      </c>
      <c r="Q39" s="7" t="s">
        <v>70</v>
      </c>
      <c r="S39" s="59"/>
    </row>
    <row r="40" spans="1:19" s="58" customFormat="1" ht="69.75" customHeight="1">
      <c r="A40" s="35">
        <v>24</v>
      </c>
      <c r="B40" s="87" t="s">
        <v>397</v>
      </c>
      <c r="C40" s="35" t="s">
        <v>323</v>
      </c>
      <c r="D40" s="236"/>
      <c r="E40" s="11" t="s">
        <v>207</v>
      </c>
      <c r="F40" s="6">
        <v>31919000</v>
      </c>
      <c r="G40" s="6">
        <v>30000000</v>
      </c>
      <c r="H40" s="82" t="s">
        <v>398</v>
      </c>
      <c r="I40" s="82"/>
      <c r="J40" s="10" t="s">
        <v>399</v>
      </c>
      <c r="K40" s="10" t="s">
        <v>399</v>
      </c>
      <c r="L40" s="10"/>
      <c r="M40" s="84" t="s">
        <v>400</v>
      </c>
      <c r="N40" s="10"/>
      <c r="O40" s="11" t="s">
        <v>28</v>
      </c>
      <c r="P40" s="7">
        <v>1</v>
      </c>
      <c r="Q40" s="7" t="s">
        <v>70</v>
      </c>
      <c r="S40" s="59"/>
    </row>
    <row r="41" spans="1:19" s="58" customFormat="1" ht="69.75" customHeight="1">
      <c r="A41" s="35">
        <v>25</v>
      </c>
      <c r="B41" s="87" t="s">
        <v>401</v>
      </c>
      <c r="C41" s="35" t="s">
        <v>323</v>
      </c>
      <c r="D41" s="236"/>
      <c r="E41" s="11" t="s">
        <v>207</v>
      </c>
      <c r="F41" s="6">
        <v>7000000</v>
      </c>
      <c r="G41" s="6">
        <v>6500000</v>
      </c>
      <c r="H41" s="82" t="s">
        <v>402</v>
      </c>
      <c r="I41" s="82"/>
      <c r="J41" s="10">
        <v>44875</v>
      </c>
      <c r="K41" s="10">
        <v>44875</v>
      </c>
      <c r="L41" s="10"/>
      <c r="M41" s="84" t="s">
        <v>396</v>
      </c>
      <c r="N41" s="10"/>
      <c r="O41" s="11" t="s">
        <v>28</v>
      </c>
      <c r="P41" s="7">
        <v>1</v>
      </c>
      <c r="Q41" s="7" t="s">
        <v>70</v>
      </c>
      <c r="S41" s="59"/>
    </row>
    <row r="42" spans="1:19" s="58" customFormat="1" ht="69.75" customHeight="1">
      <c r="A42" s="35">
        <v>26</v>
      </c>
      <c r="B42" s="87" t="s">
        <v>403</v>
      </c>
      <c r="C42" s="35" t="s">
        <v>323</v>
      </c>
      <c r="D42" s="237"/>
      <c r="E42" s="11" t="s">
        <v>207</v>
      </c>
      <c r="F42" s="6">
        <v>48162000</v>
      </c>
      <c r="G42" s="6">
        <v>48150000</v>
      </c>
      <c r="H42" s="82" t="s">
        <v>404</v>
      </c>
      <c r="I42" s="82"/>
      <c r="J42" s="10" t="s">
        <v>121</v>
      </c>
      <c r="K42" s="10" t="s">
        <v>121</v>
      </c>
      <c r="L42" s="10"/>
      <c r="M42" s="10" t="s">
        <v>405</v>
      </c>
      <c r="N42" s="10"/>
      <c r="O42" s="11" t="s">
        <v>28</v>
      </c>
      <c r="P42" s="7">
        <v>3</v>
      </c>
      <c r="Q42" s="7" t="s">
        <v>70</v>
      </c>
      <c r="S42" s="59"/>
    </row>
    <row r="43" spans="1:19" s="58" customFormat="1" ht="18" customHeight="1">
      <c r="A43" s="35"/>
      <c r="B43" s="35"/>
      <c r="C43" s="35"/>
      <c r="D43" s="15">
        <f>D17</f>
        <v>3494570693</v>
      </c>
      <c r="E43" s="7"/>
      <c r="F43" s="15">
        <f>SUM(F17:F42)</f>
        <v>2804830561</v>
      </c>
      <c r="G43" s="17">
        <f>SUM(G17:G42)</f>
        <v>2624549192</v>
      </c>
      <c r="H43" s="9"/>
      <c r="I43" s="9"/>
      <c r="J43" s="11"/>
      <c r="K43" s="11"/>
      <c r="L43" s="11"/>
      <c r="M43" s="9"/>
      <c r="N43" s="9"/>
      <c r="O43" s="11"/>
      <c r="P43" s="7"/>
      <c r="Q43" s="7"/>
      <c r="S43" s="59"/>
    </row>
    <row r="44" spans="1:19" s="58" customFormat="1" ht="18" customHeight="1">
      <c r="A44" s="119"/>
      <c r="B44" s="119"/>
      <c r="C44" s="119"/>
      <c r="D44" s="120"/>
      <c r="E44" s="121"/>
      <c r="F44" s="120"/>
      <c r="G44" s="112"/>
      <c r="H44" s="122"/>
      <c r="I44" s="122"/>
      <c r="J44" s="123"/>
      <c r="K44" s="123"/>
      <c r="L44" s="123"/>
      <c r="M44" s="122"/>
      <c r="N44" s="122"/>
      <c r="O44" s="123"/>
      <c r="P44" s="121"/>
      <c r="Q44" s="121"/>
      <c r="S44" s="59"/>
    </row>
    <row r="45" spans="1:19" s="58" customFormat="1" ht="18" customHeight="1">
      <c r="A45" s="119"/>
      <c r="B45" s="119"/>
      <c r="C45" s="119"/>
      <c r="D45" s="120"/>
      <c r="E45" s="121"/>
      <c r="F45" s="120"/>
      <c r="G45" s="112"/>
      <c r="H45" s="122"/>
      <c r="I45" s="122"/>
      <c r="J45" s="123"/>
      <c r="K45" s="123"/>
      <c r="L45" s="123"/>
      <c r="M45" s="122"/>
      <c r="N45" s="122"/>
      <c r="O45" s="123"/>
      <c r="P45" s="121"/>
      <c r="Q45" s="121"/>
      <c r="S45" s="59"/>
    </row>
    <row r="46" spans="1:19" s="58" customFormat="1" ht="18" customHeight="1">
      <c r="A46" s="259" t="s">
        <v>406</v>
      </c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S46" s="59"/>
    </row>
    <row r="47" spans="1:19" s="58" customFormat="1" ht="51.75" customHeight="1">
      <c r="A47" s="35">
        <v>1</v>
      </c>
      <c r="B47" s="87" t="s">
        <v>407</v>
      </c>
      <c r="C47" s="21" t="s">
        <v>406</v>
      </c>
      <c r="D47" s="235">
        <v>320651000</v>
      </c>
      <c r="E47" s="11" t="s">
        <v>207</v>
      </c>
      <c r="F47" s="22">
        <v>56767600</v>
      </c>
      <c r="G47" s="6">
        <f>25130000+30000000</f>
        <v>55130000</v>
      </c>
      <c r="H47" s="82" t="s">
        <v>408</v>
      </c>
      <c r="I47" s="82"/>
      <c r="J47" s="10">
        <v>44726</v>
      </c>
      <c r="K47" s="10">
        <v>44726</v>
      </c>
      <c r="L47" s="10"/>
      <c r="M47" s="10" t="s">
        <v>409</v>
      </c>
      <c r="N47" s="10"/>
      <c r="O47" s="11" t="s">
        <v>28</v>
      </c>
      <c r="P47" s="7">
        <f>28+48</f>
        <v>76</v>
      </c>
      <c r="Q47" s="7" t="s">
        <v>70</v>
      </c>
      <c r="S47" s="59"/>
    </row>
    <row r="48" spans="1:19" s="58" customFormat="1" ht="32.25" customHeight="1">
      <c r="A48" s="35">
        <v>2</v>
      </c>
      <c r="B48" s="87" t="s">
        <v>410</v>
      </c>
      <c r="C48" s="21" t="s">
        <v>406</v>
      </c>
      <c r="D48" s="236"/>
      <c r="E48" s="11" t="s">
        <v>207</v>
      </c>
      <c r="F48" s="22">
        <v>13475000</v>
      </c>
      <c r="G48" s="6">
        <v>12265500</v>
      </c>
      <c r="H48" s="82" t="s">
        <v>411</v>
      </c>
      <c r="I48" s="82"/>
      <c r="J48" s="10" t="s">
        <v>412</v>
      </c>
      <c r="K48" s="10" t="s">
        <v>137</v>
      </c>
      <c r="L48" s="10"/>
      <c r="M48" s="84" t="s">
        <v>413</v>
      </c>
      <c r="N48" s="10"/>
      <c r="O48" s="11" t="s">
        <v>28</v>
      </c>
      <c r="P48" s="7">
        <v>100</v>
      </c>
      <c r="Q48" s="7" t="s">
        <v>70</v>
      </c>
      <c r="S48" s="59"/>
    </row>
    <row r="49" spans="1:19" s="58" customFormat="1" ht="55.5" customHeight="1">
      <c r="A49" s="35">
        <v>3</v>
      </c>
      <c r="B49" s="87" t="s">
        <v>414</v>
      </c>
      <c r="C49" s="21" t="s">
        <v>406</v>
      </c>
      <c r="D49" s="237"/>
      <c r="E49" s="11" t="s">
        <v>207</v>
      </c>
      <c r="F49" s="22">
        <v>251631000</v>
      </c>
      <c r="G49" s="6">
        <v>250865000</v>
      </c>
      <c r="H49" s="82" t="s">
        <v>415</v>
      </c>
      <c r="I49" s="82"/>
      <c r="J49" s="10" t="s">
        <v>416</v>
      </c>
      <c r="K49" s="10" t="s">
        <v>416</v>
      </c>
      <c r="L49" s="10"/>
      <c r="M49" s="84" t="s">
        <v>417</v>
      </c>
      <c r="N49" s="10"/>
      <c r="O49" s="11" t="s">
        <v>28</v>
      </c>
      <c r="P49" s="7">
        <v>383</v>
      </c>
      <c r="Q49" s="7" t="s">
        <v>70</v>
      </c>
      <c r="S49" s="59"/>
    </row>
    <row r="50" spans="1:19" s="58" customFormat="1" ht="18" customHeight="1">
      <c r="A50" s="35"/>
      <c r="B50" s="35"/>
      <c r="C50" s="35"/>
      <c r="D50" s="15">
        <f>SUM(D47)</f>
        <v>320651000</v>
      </c>
      <c r="E50" s="7"/>
      <c r="F50" s="15">
        <f>SUM(F47:F49)</f>
        <v>321873600</v>
      </c>
      <c r="G50" s="17">
        <f>SUM(G47:G49)</f>
        <v>318260500</v>
      </c>
      <c r="H50" s="9"/>
      <c r="I50" s="9"/>
      <c r="J50" s="11"/>
      <c r="K50" s="11"/>
      <c r="L50" s="11"/>
      <c r="M50" s="9"/>
      <c r="N50" s="9"/>
      <c r="O50" s="11"/>
      <c r="P50" s="7"/>
      <c r="Q50" s="7"/>
      <c r="S50" s="59"/>
    </row>
    <row r="51" spans="1:19" s="55" customFormat="1">
      <c r="A51" s="124"/>
      <c r="B51" s="125"/>
      <c r="C51" s="126"/>
      <c r="D51" s="127"/>
      <c r="E51" s="128" t="s">
        <v>418</v>
      </c>
      <c r="F51" s="129"/>
      <c r="G51" s="130"/>
      <c r="H51" s="126"/>
      <c r="I51" s="126"/>
      <c r="J51" s="131"/>
      <c r="K51" s="131"/>
      <c r="L51" s="131"/>
      <c r="M51" s="131"/>
      <c r="N51" s="132"/>
      <c r="O51" s="133"/>
      <c r="P51" s="128"/>
      <c r="Q51" s="128"/>
      <c r="S51" s="61"/>
    </row>
    <row r="52" spans="1:19" s="58" customFormat="1" ht="18" customHeight="1">
      <c r="A52" s="259" t="s">
        <v>419</v>
      </c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S52" s="59"/>
    </row>
    <row r="53" spans="1:19" s="58" customFormat="1" ht="47.25">
      <c r="A53" s="35">
        <v>1</v>
      </c>
      <c r="B53" s="87" t="s">
        <v>420</v>
      </c>
      <c r="C53" s="21" t="s">
        <v>419</v>
      </c>
      <c r="D53" s="235">
        <v>1419915766</v>
      </c>
      <c r="E53" s="11" t="s">
        <v>207</v>
      </c>
      <c r="F53" s="22">
        <v>1409950</v>
      </c>
      <c r="G53" s="6">
        <v>1350000</v>
      </c>
      <c r="H53" s="82" t="s">
        <v>408</v>
      </c>
      <c r="I53" s="82"/>
      <c r="J53" s="10">
        <v>44726</v>
      </c>
      <c r="K53" s="10">
        <v>44726</v>
      </c>
      <c r="L53" s="10"/>
      <c r="M53" s="10" t="s">
        <v>409</v>
      </c>
      <c r="N53" s="10"/>
      <c r="O53" s="11" t="s">
        <v>28</v>
      </c>
      <c r="P53" s="7">
        <v>1</v>
      </c>
      <c r="Q53" s="7" t="s">
        <v>70</v>
      </c>
      <c r="S53" s="59"/>
    </row>
    <row r="54" spans="1:19" s="58" customFormat="1" ht="31.5">
      <c r="A54" s="35">
        <v>2</v>
      </c>
      <c r="B54" s="87" t="s">
        <v>421</v>
      </c>
      <c r="C54" s="21" t="s">
        <v>419</v>
      </c>
      <c r="D54" s="236"/>
      <c r="E54" s="11" t="s">
        <v>207</v>
      </c>
      <c r="F54" s="22">
        <v>11100000</v>
      </c>
      <c r="G54" s="6">
        <v>10949500</v>
      </c>
      <c r="H54" s="82" t="s">
        <v>422</v>
      </c>
      <c r="I54" s="82"/>
      <c r="J54" s="10">
        <v>44726</v>
      </c>
      <c r="K54" s="10">
        <v>44726</v>
      </c>
      <c r="L54" s="10"/>
      <c r="M54" s="10" t="s">
        <v>423</v>
      </c>
      <c r="N54" s="10"/>
      <c r="O54" s="11" t="s">
        <v>28</v>
      </c>
      <c r="P54" s="7">
        <v>1</v>
      </c>
      <c r="Q54" s="7" t="s">
        <v>70</v>
      </c>
      <c r="S54" s="59"/>
    </row>
    <row r="55" spans="1:19" s="58" customFormat="1" ht="31.5">
      <c r="A55" s="35">
        <v>3</v>
      </c>
      <c r="B55" s="87" t="s">
        <v>424</v>
      </c>
      <c r="C55" s="21" t="s">
        <v>419</v>
      </c>
      <c r="D55" s="236"/>
      <c r="E55" s="11" t="s">
        <v>207</v>
      </c>
      <c r="F55" s="22">
        <v>8485000</v>
      </c>
      <c r="G55" s="6">
        <v>7432000</v>
      </c>
      <c r="H55" s="82" t="s">
        <v>425</v>
      </c>
      <c r="I55" s="82"/>
      <c r="J55" s="10">
        <v>44732</v>
      </c>
      <c r="K55" s="10">
        <v>44732</v>
      </c>
      <c r="L55" s="10"/>
      <c r="M55" s="10" t="s">
        <v>426</v>
      </c>
      <c r="N55" s="10"/>
      <c r="O55" s="11" t="s">
        <v>28</v>
      </c>
      <c r="P55" s="7">
        <v>1</v>
      </c>
      <c r="Q55" s="7" t="s">
        <v>70</v>
      </c>
      <c r="S55" s="59"/>
    </row>
    <row r="56" spans="1:19" s="58" customFormat="1" ht="31.5">
      <c r="A56" s="35">
        <v>4</v>
      </c>
      <c r="B56" s="87" t="s">
        <v>427</v>
      </c>
      <c r="C56" s="21" t="s">
        <v>419</v>
      </c>
      <c r="D56" s="236"/>
      <c r="E56" s="11" t="s">
        <v>207</v>
      </c>
      <c r="F56" s="22">
        <v>29195000</v>
      </c>
      <c r="G56" s="6">
        <v>28355000</v>
      </c>
      <c r="H56" s="82" t="s">
        <v>428</v>
      </c>
      <c r="I56" s="82"/>
      <c r="J56" s="10">
        <v>44732</v>
      </c>
      <c r="K56" s="10">
        <v>44732</v>
      </c>
      <c r="L56" s="10"/>
      <c r="M56" s="10" t="s">
        <v>429</v>
      </c>
      <c r="N56" s="10"/>
      <c r="O56" s="11" t="s">
        <v>28</v>
      </c>
      <c r="P56" s="7">
        <v>3</v>
      </c>
      <c r="Q56" s="7" t="s">
        <v>70</v>
      </c>
      <c r="S56" s="59"/>
    </row>
    <row r="57" spans="1:19" s="58" customFormat="1" ht="31.5">
      <c r="A57" s="35">
        <v>5</v>
      </c>
      <c r="B57" s="87" t="s">
        <v>430</v>
      </c>
      <c r="C57" s="21" t="s">
        <v>419</v>
      </c>
      <c r="D57" s="236"/>
      <c r="E57" s="11" t="s">
        <v>207</v>
      </c>
      <c r="F57" s="22">
        <v>63620000</v>
      </c>
      <c r="G57" s="6">
        <v>58967250</v>
      </c>
      <c r="H57" s="82" t="s">
        <v>431</v>
      </c>
      <c r="I57" s="82"/>
      <c r="J57" s="10">
        <v>44727</v>
      </c>
      <c r="K57" s="10">
        <v>44727</v>
      </c>
      <c r="L57" s="10"/>
      <c r="M57" s="10" t="s">
        <v>432</v>
      </c>
      <c r="N57" s="10"/>
      <c r="O57" s="11" t="s">
        <v>28</v>
      </c>
      <c r="P57" s="7">
        <v>20</v>
      </c>
      <c r="Q57" s="7" t="s">
        <v>70</v>
      </c>
      <c r="S57" s="59"/>
    </row>
    <row r="58" spans="1:19" s="58" customFormat="1" ht="47.25">
      <c r="A58" s="35">
        <v>6</v>
      </c>
      <c r="B58" s="87" t="s">
        <v>433</v>
      </c>
      <c r="C58" s="21" t="s">
        <v>419</v>
      </c>
      <c r="D58" s="236"/>
      <c r="E58" s="11" t="s">
        <v>207</v>
      </c>
      <c r="F58" s="22">
        <v>6130000</v>
      </c>
      <c r="G58" s="6">
        <v>6130000</v>
      </c>
      <c r="H58" s="82" t="s">
        <v>434</v>
      </c>
      <c r="I58" s="82"/>
      <c r="J58" s="10">
        <v>44726</v>
      </c>
      <c r="K58" s="10">
        <v>44726</v>
      </c>
      <c r="L58" s="10"/>
      <c r="M58" s="10" t="s">
        <v>435</v>
      </c>
      <c r="N58" s="10"/>
      <c r="O58" s="11" t="s">
        <v>28</v>
      </c>
      <c r="P58" s="7">
        <v>2</v>
      </c>
      <c r="Q58" s="7" t="s">
        <v>70</v>
      </c>
      <c r="S58" s="59"/>
    </row>
    <row r="59" spans="1:19" s="58" customFormat="1" ht="45">
      <c r="A59" s="35">
        <v>7</v>
      </c>
      <c r="B59" s="87" t="s">
        <v>436</v>
      </c>
      <c r="C59" s="21" t="s">
        <v>419</v>
      </c>
      <c r="D59" s="236"/>
      <c r="E59" s="11" t="s">
        <v>207</v>
      </c>
      <c r="F59" s="22">
        <v>58835000</v>
      </c>
      <c r="G59" s="6">
        <v>56200000</v>
      </c>
      <c r="H59" s="82" t="s">
        <v>437</v>
      </c>
      <c r="I59" s="82"/>
      <c r="J59" s="10" t="s">
        <v>347</v>
      </c>
      <c r="K59" s="10" t="s">
        <v>347</v>
      </c>
      <c r="L59" s="10"/>
      <c r="M59" s="84" t="s">
        <v>438</v>
      </c>
      <c r="N59" s="10"/>
      <c r="O59" s="11" t="s">
        <v>28</v>
      </c>
      <c r="P59" s="7">
        <v>1</v>
      </c>
      <c r="Q59" s="7" t="s">
        <v>70</v>
      </c>
      <c r="S59" s="59"/>
    </row>
    <row r="60" spans="1:19" s="58" customFormat="1" ht="47.25">
      <c r="A60" s="35">
        <v>8</v>
      </c>
      <c r="B60" s="87" t="s">
        <v>439</v>
      </c>
      <c r="C60" s="21" t="s">
        <v>419</v>
      </c>
      <c r="D60" s="236"/>
      <c r="E60" s="11" t="s">
        <v>207</v>
      </c>
      <c r="F60" s="22">
        <v>2276610</v>
      </c>
      <c r="G60" s="6">
        <v>2276610</v>
      </c>
      <c r="H60" s="82" t="s">
        <v>440</v>
      </c>
      <c r="I60" s="82"/>
      <c r="J60" s="10">
        <v>44726</v>
      </c>
      <c r="K60" s="10">
        <v>44726</v>
      </c>
      <c r="L60" s="10"/>
      <c r="M60" s="84" t="s">
        <v>441</v>
      </c>
      <c r="N60" s="10"/>
      <c r="O60" s="11" t="s">
        <v>28</v>
      </c>
      <c r="P60" s="7">
        <v>1</v>
      </c>
      <c r="Q60" s="7" t="s">
        <v>70</v>
      </c>
      <c r="S60" s="59"/>
    </row>
    <row r="61" spans="1:19" s="58" customFormat="1" ht="45">
      <c r="A61" s="35">
        <v>9</v>
      </c>
      <c r="B61" s="87" t="s">
        <v>442</v>
      </c>
      <c r="C61" s="21" t="s">
        <v>419</v>
      </c>
      <c r="D61" s="236"/>
      <c r="E61" s="11" t="s">
        <v>207</v>
      </c>
      <c r="F61" s="22">
        <v>4592000</v>
      </c>
      <c r="G61" s="6">
        <v>4592000</v>
      </c>
      <c r="H61" s="82" t="s">
        <v>443</v>
      </c>
      <c r="I61" s="82"/>
      <c r="J61" s="10">
        <v>44732</v>
      </c>
      <c r="K61" s="10">
        <v>44732</v>
      </c>
      <c r="L61" s="10"/>
      <c r="M61" s="84" t="s">
        <v>444</v>
      </c>
      <c r="N61" s="10"/>
      <c r="O61" s="11" t="s">
        <v>28</v>
      </c>
      <c r="P61" s="7">
        <v>1</v>
      </c>
      <c r="Q61" s="7" t="s">
        <v>70</v>
      </c>
      <c r="S61" s="59"/>
    </row>
    <row r="62" spans="1:19" s="58" customFormat="1" ht="45">
      <c r="A62" s="35">
        <v>10</v>
      </c>
      <c r="B62" s="87" t="s">
        <v>445</v>
      </c>
      <c r="C62" s="21" t="s">
        <v>419</v>
      </c>
      <c r="D62" s="236"/>
      <c r="E62" s="11" t="s">
        <v>207</v>
      </c>
      <c r="F62" s="22">
        <v>87836000</v>
      </c>
      <c r="G62" s="6">
        <v>80503000</v>
      </c>
      <c r="H62" s="82" t="s">
        <v>446</v>
      </c>
      <c r="I62" s="82"/>
      <c r="J62" s="10">
        <v>44742</v>
      </c>
      <c r="K62" s="10">
        <v>44742</v>
      </c>
      <c r="L62" s="10"/>
      <c r="M62" s="84" t="s">
        <v>447</v>
      </c>
      <c r="N62" s="10"/>
      <c r="O62" s="11" t="s">
        <v>28</v>
      </c>
      <c r="P62" s="7">
        <v>20</v>
      </c>
      <c r="Q62" s="7" t="s">
        <v>70</v>
      </c>
      <c r="S62" s="59"/>
    </row>
    <row r="63" spans="1:19" s="58" customFormat="1" ht="57" customHeight="1">
      <c r="A63" s="35">
        <v>11</v>
      </c>
      <c r="B63" s="87" t="s">
        <v>448</v>
      </c>
      <c r="C63" s="21" t="s">
        <v>419</v>
      </c>
      <c r="D63" s="236"/>
      <c r="E63" s="11" t="s">
        <v>207</v>
      </c>
      <c r="F63" s="22">
        <v>169000000</v>
      </c>
      <c r="G63" s="6">
        <v>168630000</v>
      </c>
      <c r="H63" s="82" t="s">
        <v>449</v>
      </c>
      <c r="I63" s="82"/>
      <c r="J63" s="10" t="s">
        <v>125</v>
      </c>
      <c r="K63" s="10" t="s">
        <v>114</v>
      </c>
      <c r="L63" s="10"/>
      <c r="M63" s="84" t="s">
        <v>450</v>
      </c>
      <c r="N63" s="10"/>
      <c r="O63" s="11" t="s">
        <v>28</v>
      </c>
      <c r="P63" s="7">
        <v>14</v>
      </c>
      <c r="Q63" s="7" t="s">
        <v>70</v>
      </c>
      <c r="S63" s="59"/>
    </row>
    <row r="64" spans="1:19" s="58" customFormat="1" ht="55.5" customHeight="1">
      <c r="A64" s="35">
        <v>12</v>
      </c>
      <c r="B64" s="87" t="s">
        <v>451</v>
      </c>
      <c r="C64" s="21" t="s">
        <v>419</v>
      </c>
      <c r="D64" s="236"/>
      <c r="E64" s="11" t="s">
        <v>207</v>
      </c>
      <c r="F64" s="22">
        <v>516417140</v>
      </c>
      <c r="G64" s="6">
        <v>64080000</v>
      </c>
      <c r="H64" s="82" t="s">
        <v>415</v>
      </c>
      <c r="I64" s="82"/>
      <c r="J64" s="10" t="s">
        <v>416</v>
      </c>
      <c r="K64" s="10" t="s">
        <v>416</v>
      </c>
      <c r="L64" s="10"/>
      <c r="M64" s="84" t="s">
        <v>417</v>
      </c>
      <c r="N64" s="10"/>
      <c r="O64" s="11" t="s">
        <v>28</v>
      </c>
      <c r="P64" s="7">
        <v>59</v>
      </c>
      <c r="Q64" s="7" t="s">
        <v>70</v>
      </c>
      <c r="S64" s="59"/>
    </row>
    <row r="65" spans="1:19" s="58" customFormat="1" ht="47.25">
      <c r="A65" s="35">
        <v>13</v>
      </c>
      <c r="B65" s="87" t="s">
        <v>452</v>
      </c>
      <c r="C65" s="35" t="s">
        <v>419</v>
      </c>
      <c r="D65" s="236"/>
      <c r="E65" s="11" t="s">
        <v>207</v>
      </c>
      <c r="F65" s="22">
        <v>516417140</v>
      </c>
      <c r="G65" s="6">
        <v>430500000</v>
      </c>
      <c r="H65" s="82" t="s">
        <v>453</v>
      </c>
      <c r="I65" s="82"/>
      <c r="J65" s="10" t="s">
        <v>416</v>
      </c>
      <c r="K65" s="10" t="s">
        <v>416</v>
      </c>
      <c r="L65" s="10"/>
      <c r="M65" s="84" t="s">
        <v>417</v>
      </c>
      <c r="N65" s="10"/>
      <c r="O65" s="11" t="s">
        <v>28</v>
      </c>
      <c r="P65" s="7">
        <v>84</v>
      </c>
      <c r="Q65" s="7" t="s">
        <v>70</v>
      </c>
      <c r="S65" s="59"/>
    </row>
    <row r="66" spans="1:19" s="58" customFormat="1" ht="55.5" customHeight="1">
      <c r="A66" s="35">
        <v>14</v>
      </c>
      <c r="B66" s="87" t="s">
        <v>454</v>
      </c>
      <c r="C66" s="21" t="s">
        <v>419</v>
      </c>
      <c r="D66" s="236"/>
      <c r="E66" s="11" t="s">
        <v>207</v>
      </c>
      <c r="F66" s="22">
        <v>10848000</v>
      </c>
      <c r="G66" s="6">
        <v>12048000</v>
      </c>
      <c r="H66" s="82" t="s">
        <v>455</v>
      </c>
      <c r="I66" s="82"/>
      <c r="J66" s="10">
        <v>44875</v>
      </c>
      <c r="K66" s="10">
        <v>44875</v>
      </c>
      <c r="L66" s="10"/>
      <c r="M66" s="84" t="s">
        <v>456</v>
      </c>
      <c r="N66" s="10"/>
      <c r="O66" s="11" t="s">
        <v>28</v>
      </c>
      <c r="P66" s="7">
        <v>4</v>
      </c>
      <c r="Q66" s="7" t="s">
        <v>70</v>
      </c>
      <c r="S66" s="59"/>
    </row>
    <row r="67" spans="1:19" s="58" customFormat="1" ht="45">
      <c r="A67" s="35">
        <v>15</v>
      </c>
      <c r="B67" s="87" t="s">
        <v>457</v>
      </c>
      <c r="C67" s="35" t="s">
        <v>419</v>
      </c>
      <c r="D67" s="236"/>
      <c r="E67" s="11" t="s">
        <v>207</v>
      </c>
      <c r="F67" s="22">
        <v>42500000</v>
      </c>
      <c r="G67" s="6">
        <v>35400000</v>
      </c>
      <c r="H67" s="82" t="s">
        <v>458</v>
      </c>
      <c r="I67" s="82"/>
      <c r="J67" s="10">
        <v>44875</v>
      </c>
      <c r="K67" s="10">
        <v>44875</v>
      </c>
      <c r="L67" s="10"/>
      <c r="M67" s="84" t="s">
        <v>459</v>
      </c>
      <c r="N67" s="10"/>
      <c r="O67" s="11" t="s">
        <v>28</v>
      </c>
      <c r="P67" s="7">
        <v>24</v>
      </c>
      <c r="Q67" s="7" t="s">
        <v>70</v>
      </c>
      <c r="S67" s="59"/>
    </row>
    <row r="68" spans="1:19" s="58" customFormat="1" ht="47.25">
      <c r="A68" s="35">
        <v>16</v>
      </c>
      <c r="B68" s="87" t="s">
        <v>460</v>
      </c>
      <c r="C68" s="35" t="s">
        <v>419</v>
      </c>
      <c r="D68" s="236"/>
      <c r="E68" s="11" t="s">
        <v>207</v>
      </c>
      <c r="F68" s="22">
        <v>149400000</v>
      </c>
      <c r="G68" s="6">
        <v>149575000</v>
      </c>
      <c r="H68" s="82" t="s">
        <v>461</v>
      </c>
      <c r="I68" s="82"/>
      <c r="J68" s="10">
        <v>44875</v>
      </c>
      <c r="K68" s="10">
        <v>44875</v>
      </c>
      <c r="L68" s="10"/>
      <c r="M68" s="10" t="s">
        <v>462</v>
      </c>
      <c r="N68" s="10"/>
      <c r="O68" s="11" t="s">
        <v>28</v>
      </c>
      <c r="P68" s="7">
        <v>47</v>
      </c>
      <c r="Q68" s="7" t="s">
        <v>70</v>
      </c>
      <c r="S68" s="59"/>
    </row>
    <row r="69" spans="1:19" s="58" customFormat="1" ht="45">
      <c r="A69" s="35">
        <v>17</v>
      </c>
      <c r="B69" s="87" t="s">
        <v>463</v>
      </c>
      <c r="C69" s="35" t="s">
        <v>419</v>
      </c>
      <c r="D69" s="236"/>
      <c r="E69" s="11" t="s">
        <v>207</v>
      </c>
      <c r="F69" s="22">
        <v>7300000</v>
      </c>
      <c r="G69" s="6">
        <v>8550000</v>
      </c>
      <c r="H69" s="82" t="s">
        <v>464</v>
      </c>
      <c r="I69" s="82"/>
      <c r="J69" s="10">
        <v>44875</v>
      </c>
      <c r="K69" s="10">
        <v>44875</v>
      </c>
      <c r="L69" s="10"/>
      <c r="M69" s="10" t="s">
        <v>456</v>
      </c>
      <c r="N69" s="10"/>
      <c r="O69" s="11" t="s">
        <v>28</v>
      </c>
      <c r="P69" s="7">
        <v>1</v>
      </c>
      <c r="Q69" s="7" t="s">
        <v>70</v>
      </c>
      <c r="S69" s="59"/>
    </row>
    <row r="70" spans="1:19" s="58" customFormat="1" ht="47.25">
      <c r="A70" s="35">
        <v>18</v>
      </c>
      <c r="B70" s="87" t="s">
        <v>465</v>
      </c>
      <c r="C70" s="35" t="s">
        <v>419</v>
      </c>
      <c r="D70" s="236"/>
      <c r="E70" s="11" t="s">
        <v>207</v>
      </c>
      <c r="F70" s="22">
        <v>6891300</v>
      </c>
      <c r="G70" s="6">
        <v>7350000</v>
      </c>
      <c r="H70" s="82" t="s">
        <v>466</v>
      </c>
      <c r="I70" s="82"/>
      <c r="J70" s="10" t="s">
        <v>467</v>
      </c>
      <c r="K70" s="10" t="s">
        <v>467</v>
      </c>
      <c r="L70" s="10"/>
      <c r="M70" s="10" t="s">
        <v>468</v>
      </c>
      <c r="N70" s="10"/>
      <c r="O70" s="11" t="s">
        <v>28</v>
      </c>
      <c r="P70" s="7">
        <v>9</v>
      </c>
      <c r="Q70" s="7" t="s">
        <v>70</v>
      </c>
      <c r="S70" s="59"/>
    </row>
    <row r="71" spans="1:19" s="58" customFormat="1" ht="45">
      <c r="A71" s="35">
        <v>19</v>
      </c>
      <c r="B71" s="87" t="s">
        <v>469</v>
      </c>
      <c r="C71" s="35" t="s">
        <v>419</v>
      </c>
      <c r="D71" s="237"/>
      <c r="E71" s="11" t="s">
        <v>207</v>
      </c>
      <c r="F71" s="22">
        <v>5096000</v>
      </c>
      <c r="G71" s="6">
        <v>5094900</v>
      </c>
      <c r="H71" s="82" t="s">
        <v>470</v>
      </c>
      <c r="I71" s="82"/>
      <c r="J71" s="10" t="s">
        <v>120</v>
      </c>
      <c r="K71" s="10" t="s">
        <v>120</v>
      </c>
      <c r="L71" s="10"/>
      <c r="M71" s="10" t="s">
        <v>471</v>
      </c>
      <c r="N71" s="10"/>
      <c r="O71" s="11" t="s">
        <v>28</v>
      </c>
      <c r="P71" s="7">
        <v>1</v>
      </c>
      <c r="Q71" s="7" t="s">
        <v>70</v>
      </c>
      <c r="S71" s="59"/>
    </row>
    <row r="72" spans="1:19" s="58" customFormat="1" ht="18" customHeight="1">
      <c r="A72" s="35"/>
      <c r="B72" s="35"/>
      <c r="C72" s="35"/>
      <c r="D72" s="15">
        <f>D53</f>
        <v>1419915766</v>
      </c>
      <c r="E72" s="7"/>
      <c r="F72" s="15">
        <f>SUM(F54:F67)</f>
        <v>1527251890</v>
      </c>
      <c r="G72" s="17">
        <f>SUM(G53:G71)</f>
        <v>1137983260</v>
      </c>
      <c r="H72" s="9"/>
      <c r="I72" s="9"/>
      <c r="J72" s="11"/>
      <c r="K72" s="11"/>
      <c r="L72" s="11"/>
      <c r="M72" s="9"/>
      <c r="N72" s="9"/>
      <c r="O72" s="11"/>
      <c r="P72" s="7"/>
      <c r="Q72" s="7"/>
      <c r="S72" s="59"/>
    </row>
    <row r="73" spans="1:19">
      <c r="B73" s="74"/>
      <c r="C73" s="74"/>
      <c r="D73" s="74"/>
      <c r="E73" s="74"/>
      <c r="F73" s="74"/>
      <c r="G73" s="77"/>
      <c r="H73" s="47"/>
      <c r="I73" s="47"/>
    </row>
    <row r="74" spans="1:19" s="58" customFormat="1" ht="18" customHeight="1">
      <c r="A74" s="259" t="s">
        <v>123</v>
      </c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S74" s="59"/>
    </row>
    <row r="75" spans="1:19" s="58" customFormat="1" ht="47.25">
      <c r="A75" s="35">
        <v>1</v>
      </c>
      <c r="B75" s="87" t="s">
        <v>472</v>
      </c>
      <c r="C75" s="21" t="s">
        <v>123</v>
      </c>
      <c r="D75" s="134">
        <v>1493450000</v>
      </c>
      <c r="E75" s="11" t="s">
        <v>207</v>
      </c>
      <c r="F75" s="22">
        <v>1493450000</v>
      </c>
      <c r="G75" s="6">
        <v>1492000000</v>
      </c>
      <c r="H75" s="82" t="s">
        <v>473</v>
      </c>
      <c r="I75" s="82"/>
      <c r="J75" s="10">
        <v>44706</v>
      </c>
      <c r="K75" s="10">
        <v>44706</v>
      </c>
      <c r="L75" s="10"/>
      <c r="M75" s="10" t="s">
        <v>474</v>
      </c>
      <c r="N75" s="10"/>
      <c r="O75" s="11" t="s">
        <v>28</v>
      </c>
      <c r="P75" s="7">
        <v>2</v>
      </c>
      <c r="Q75" s="7" t="s">
        <v>70</v>
      </c>
      <c r="S75" s="59"/>
    </row>
    <row r="76" spans="1:19" s="58" customFormat="1" ht="18" customHeight="1">
      <c r="A76" s="35"/>
      <c r="B76" s="35"/>
      <c r="C76" s="35"/>
      <c r="D76" s="15">
        <f>SUM(D75)</f>
        <v>1493450000</v>
      </c>
      <c r="E76" s="7"/>
      <c r="F76" s="15">
        <f>SUM(F75:F75)</f>
        <v>1493450000</v>
      </c>
      <c r="G76" s="17">
        <f>SUM(G75:G75)</f>
        <v>1492000000</v>
      </c>
      <c r="H76" s="9"/>
      <c r="I76" s="9"/>
      <c r="J76" s="11"/>
      <c r="K76" s="11"/>
      <c r="L76" s="11"/>
      <c r="M76" s="9"/>
      <c r="N76" s="9"/>
      <c r="O76" s="11"/>
      <c r="P76" s="7"/>
      <c r="Q76" s="7"/>
      <c r="S76" s="59"/>
    </row>
    <row r="77" spans="1:19" s="58" customFormat="1" ht="18" customHeight="1">
      <c r="A77" s="119"/>
      <c r="B77" s="119"/>
      <c r="C77" s="119"/>
      <c r="D77" s="135"/>
      <c r="E77" s="121"/>
      <c r="F77" s="135"/>
      <c r="G77" s="72"/>
      <c r="H77" s="122"/>
      <c r="I77" s="122"/>
      <c r="J77" s="123"/>
      <c r="K77" s="123"/>
      <c r="L77" s="123"/>
      <c r="M77" s="122"/>
      <c r="N77" s="122"/>
      <c r="O77" s="123"/>
      <c r="P77" s="121"/>
      <c r="Q77" s="121"/>
      <c r="S77" s="59"/>
    </row>
    <row r="78" spans="1:19" s="58" customFormat="1" ht="18" customHeight="1">
      <c r="A78" s="259" t="s">
        <v>475</v>
      </c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S78" s="59"/>
    </row>
    <row r="79" spans="1:19" s="58" customFormat="1" ht="45">
      <c r="A79" s="136">
        <v>1</v>
      </c>
      <c r="B79" s="137" t="s">
        <v>476</v>
      </c>
      <c r="C79" s="136" t="s">
        <v>475</v>
      </c>
      <c r="D79" s="235">
        <v>16665810</v>
      </c>
      <c r="E79" s="98" t="s">
        <v>300</v>
      </c>
      <c r="F79" s="96">
        <v>12390000</v>
      </c>
      <c r="G79" s="62">
        <v>14700000</v>
      </c>
      <c r="H79" s="138" t="s">
        <v>446</v>
      </c>
      <c r="I79" s="138"/>
      <c r="J79" s="10">
        <v>44742</v>
      </c>
      <c r="K79" s="10">
        <v>44742</v>
      </c>
      <c r="L79" s="116"/>
      <c r="M79" s="84" t="s">
        <v>447</v>
      </c>
      <c r="N79" s="116"/>
      <c r="O79" s="11" t="s">
        <v>28</v>
      </c>
      <c r="P79" s="42">
        <v>15</v>
      </c>
      <c r="Q79" s="7" t="s">
        <v>70</v>
      </c>
      <c r="S79" s="59"/>
    </row>
    <row r="80" spans="1:19" s="58" customFormat="1" ht="47.25">
      <c r="A80" s="136">
        <v>2</v>
      </c>
      <c r="B80" s="137" t="s">
        <v>477</v>
      </c>
      <c r="C80" s="136" t="s">
        <v>475</v>
      </c>
      <c r="D80" s="237"/>
      <c r="E80" s="98" t="s">
        <v>300</v>
      </c>
      <c r="F80" s="96">
        <v>3192609</v>
      </c>
      <c r="G80" s="62">
        <v>1965000</v>
      </c>
      <c r="H80" s="138" t="s">
        <v>453</v>
      </c>
      <c r="I80" s="138"/>
      <c r="J80" s="10" t="s">
        <v>416</v>
      </c>
      <c r="K80" s="10" t="s">
        <v>416</v>
      </c>
      <c r="L80" s="116"/>
      <c r="M80" s="84" t="s">
        <v>478</v>
      </c>
      <c r="N80" s="116"/>
      <c r="O80" s="11" t="s">
        <v>28</v>
      </c>
      <c r="P80" s="42">
        <v>1</v>
      </c>
      <c r="Q80" s="7" t="s">
        <v>70</v>
      </c>
      <c r="S80" s="59"/>
    </row>
    <row r="81" spans="1:19" s="139" customFormat="1" ht="18" customHeight="1">
      <c r="A81" s="35"/>
      <c r="B81" s="35"/>
      <c r="C81" s="35"/>
      <c r="D81" s="15">
        <f>SUM(D79)</f>
        <v>16665810</v>
      </c>
      <c r="E81" s="15"/>
      <c r="F81" s="15">
        <f>SUM(F79:F80)</f>
        <v>15582609</v>
      </c>
      <c r="G81" s="15">
        <f>SUM(G79:G80)</f>
        <v>16665000</v>
      </c>
      <c r="H81" s="9"/>
      <c r="I81" s="9"/>
      <c r="J81" s="11"/>
      <c r="K81" s="11"/>
      <c r="L81" s="11"/>
      <c r="M81" s="9"/>
      <c r="N81" s="9"/>
      <c r="O81" s="11"/>
      <c r="P81" s="7"/>
      <c r="Q81" s="7"/>
      <c r="S81" s="140"/>
    </row>
    <row r="82" spans="1:19" s="58" customFormat="1" ht="18" customHeight="1">
      <c r="A82" s="119"/>
      <c r="B82" s="119"/>
      <c r="C82" s="119"/>
      <c r="D82" s="135"/>
      <c r="E82" s="135"/>
      <c r="F82" s="135"/>
      <c r="G82" s="135"/>
      <c r="H82" s="122"/>
      <c r="I82" s="122"/>
      <c r="J82" s="123"/>
      <c r="K82" s="123"/>
      <c r="L82" s="123"/>
      <c r="M82" s="122"/>
      <c r="N82" s="122"/>
      <c r="O82" s="123"/>
      <c r="P82" s="121"/>
      <c r="Q82" s="121"/>
      <c r="S82" s="141"/>
    </row>
    <row r="83" spans="1:19" s="58" customFormat="1" ht="18" customHeight="1">
      <c r="A83" s="259" t="s">
        <v>479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S83" s="141"/>
    </row>
    <row r="84" spans="1:19" s="58" customFormat="1" ht="45">
      <c r="A84" s="136">
        <v>1</v>
      </c>
      <c r="B84" s="137" t="s">
        <v>480</v>
      </c>
      <c r="C84" s="136" t="s">
        <v>479</v>
      </c>
      <c r="D84" s="235">
        <v>1040982000</v>
      </c>
      <c r="E84" s="11" t="s">
        <v>207</v>
      </c>
      <c r="F84" s="96">
        <v>4230000</v>
      </c>
      <c r="G84" s="96">
        <v>4230000</v>
      </c>
      <c r="H84" s="138" t="s">
        <v>446</v>
      </c>
      <c r="I84" s="138"/>
      <c r="J84" s="10">
        <v>44742</v>
      </c>
      <c r="K84" s="10">
        <v>44742</v>
      </c>
      <c r="L84" s="116"/>
      <c r="M84" s="84" t="s">
        <v>447</v>
      </c>
      <c r="N84" s="116"/>
      <c r="O84" s="11" t="s">
        <v>28</v>
      </c>
      <c r="P84" s="42">
        <v>3</v>
      </c>
      <c r="Q84" s="7" t="s">
        <v>70</v>
      </c>
      <c r="S84" s="141"/>
    </row>
    <row r="85" spans="1:19" s="58" customFormat="1" ht="47.25">
      <c r="A85" s="136">
        <v>2</v>
      </c>
      <c r="B85" s="137" t="s">
        <v>414</v>
      </c>
      <c r="C85" s="136" t="s">
        <v>479</v>
      </c>
      <c r="D85" s="236"/>
      <c r="E85" s="11" t="s">
        <v>207</v>
      </c>
      <c r="F85" s="96">
        <v>608073200</v>
      </c>
      <c r="G85" s="96">
        <v>597360000</v>
      </c>
      <c r="H85" s="138" t="s">
        <v>453</v>
      </c>
      <c r="I85" s="138"/>
      <c r="J85" s="10" t="s">
        <v>416</v>
      </c>
      <c r="K85" s="10" t="s">
        <v>416</v>
      </c>
      <c r="L85" s="116"/>
      <c r="M85" s="84" t="s">
        <v>478</v>
      </c>
      <c r="N85" s="116"/>
      <c r="O85" s="11" t="s">
        <v>28</v>
      </c>
      <c r="P85" s="42">
        <v>97</v>
      </c>
      <c r="Q85" s="7" t="s">
        <v>70</v>
      </c>
      <c r="S85" s="141"/>
    </row>
    <row r="86" spans="1:19" s="58" customFormat="1" ht="47.25">
      <c r="A86" s="136">
        <v>3</v>
      </c>
      <c r="B86" s="137" t="s">
        <v>481</v>
      </c>
      <c r="C86" s="136" t="s">
        <v>479</v>
      </c>
      <c r="D86" s="236"/>
      <c r="E86" s="11" t="s">
        <v>207</v>
      </c>
      <c r="F86" s="96">
        <v>405702000</v>
      </c>
      <c r="G86" s="96">
        <v>336740000</v>
      </c>
      <c r="H86" s="138" t="s">
        <v>415</v>
      </c>
      <c r="I86" s="138"/>
      <c r="J86" s="10" t="s">
        <v>416</v>
      </c>
      <c r="K86" s="10" t="s">
        <v>416</v>
      </c>
      <c r="L86" s="116"/>
      <c r="M86" s="84" t="s">
        <v>417</v>
      </c>
      <c r="N86" s="116"/>
      <c r="O86" s="11" t="s">
        <v>28</v>
      </c>
      <c r="P86" s="42">
        <v>240</v>
      </c>
      <c r="Q86" s="7" t="s">
        <v>70</v>
      </c>
      <c r="S86" s="141"/>
    </row>
    <row r="87" spans="1:19" s="58" customFormat="1" ht="46.5" customHeight="1">
      <c r="A87" s="136">
        <v>4</v>
      </c>
      <c r="B87" s="137" t="s">
        <v>481</v>
      </c>
      <c r="C87" s="136" t="s">
        <v>482</v>
      </c>
      <c r="D87" s="237"/>
      <c r="E87" s="11" t="s">
        <v>207</v>
      </c>
      <c r="F87" s="96">
        <v>67290000</v>
      </c>
      <c r="G87" s="96">
        <v>65694500</v>
      </c>
      <c r="H87" s="138" t="s">
        <v>483</v>
      </c>
      <c r="I87" s="138"/>
      <c r="J87" s="10" t="s">
        <v>75</v>
      </c>
      <c r="K87" s="10" t="s">
        <v>75</v>
      </c>
      <c r="L87" s="116"/>
      <c r="M87" s="10" t="s">
        <v>484</v>
      </c>
      <c r="N87" s="116"/>
      <c r="O87" s="11" t="s">
        <v>28</v>
      </c>
      <c r="P87" s="42">
        <v>13</v>
      </c>
      <c r="Q87" s="7" t="s">
        <v>70</v>
      </c>
      <c r="S87" s="141"/>
    </row>
    <row r="88" spans="1:19" s="58" customFormat="1" ht="18" customHeight="1">
      <c r="A88" s="35"/>
      <c r="B88" s="35"/>
      <c r="C88" s="35"/>
      <c r="D88" s="15">
        <f>D84</f>
        <v>1040982000</v>
      </c>
      <c r="E88" s="15"/>
      <c r="F88" s="15">
        <f>SUM(F84:F87)</f>
        <v>1085295200</v>
      </c>
      <c r="G88" s="15">
        <f>SUM(G84:G87)</f>
        <v>1004024500</v>
      </c>
      <c r="H88" s="9"/>
      <c r="I88" s="9"/>
      <c r="J88" s="11"/>
      <c r="K88" s="11"/>
      <c r="L88" s="11"/>
      <c r="M88" s="9"/>
      <c r="N88" s="9"/>
      <c r="O88" s="11"/>
      <c r="P88" s="7"/>
      <c r="Q88" s="7"/>
      <c r="S88" s="141"/>
    </row>
    <row r="89" spans="1:19" s="58" customFormat="1" ht="18" customHeight="1">
      <c r="A89" s="119"/>
      <c r="B89" s="119"/>
      <c r="C89" s="119"/>
      <c r="D89" s="135"/>
      <c r="E89" s="135"/>
      <c r="F89" s="135"/>
      <c r="G89" s="135"/>
      <c r="H89" s="122"/>
      <c r="I89" s="122"/>
      <c r="J89" s="123"/>
      <c r="K89" s="123"/>
      <c r="L89" s="123"/>
      <c r="M89" s="122"/>
      <c r="N89" s="122"/>
      <c r="O89" s="123"/>
      <c r="P89" s="121"/>
      <c r="Q89" s="121"/>
      <c r="S89" s="141"/>
    </row>
    <row r="90" spans="1:19" s="58" customFormat="1" ht="18" customHeight="1">
      <c r="A90" s="259" t="s">
        <v>485</v>
      </c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S90" s="141"/>
    </row>
    <row r="91" spans="1:19" s="58" customFormat="1" ht="71.25" customHeight="1">
      <c r="A91" s="136">
        <v>1</v>
      </c>
      <c r="B91" s="137" t="s">
        <v>486</v>
      </c>
      <c r="C91" s="136" t="s">
        <v>487</v>
      </c>
      <c r="D91" s="134">
        <v>193018320</v>
      </c>
      <c r="E91" s="11" t="s">
        <v>207</v>
      </c>
      <c r="F91" s="96">
        <v>187012800</v>
      </c>
      <c r="G91" s="96">
        <v>186568800</v>
      </c>
      <c r="H91" s="138" t="s">
        <v>488</v>
      </c>
      <c r="I91" s="138"/>
      <c r="J91" s="10" t="s">
        <v>281</v>
      </c>
      <c r="K91" s="10" t="s">
        <v>489</v>
      </c>
      <c r="L91" s="116"/>
      <c r="M91" s="10" t="s">
        <v>490</v>
      </c>
      <c r="N91" s="116"/>
      <c r="O91" s="11" t="s">
        <v>28</v>
      </c>
      <c r="P91" s="42">
        <v>196</v>
      </c>
      <c r="Q91" s="7" t="s">
        <v>70</v>
      </c>
      <c r="S91" s="141"/>
    </row>
    <row r="92" spans="1:19" s="58" customFormat="1" ht="18" customHeight="1">
      <c r="A92" s="35"/>
      <c r="B92" s="35"/>
      <c r="C92" s="35"/>
      <c r="D92" s="15">
        <f>SUM(D91)</f>
        <v>193018320</v>
      </c>
      <c r="E92" s="15"/>
      <c r="F92" s="15">
        <f>SUM(F91)</f>
        <v>187012800</v>
      </c>
      <c r="G92" s="15">
        <f>SUM(G91)</f>
        <v>186568800</v>
      </c>
      <c r="H92" s="9"/>
      <c r="I92" s="9"/>
      <c r="J92" s="11"/>
      <c r="K92" s="11"/>
      <c r="L92" s="11"/>
      <c r="M92" s="9"/>
      <c r="N92" s="9"/>
      <c r="O92" s="11"/>
      <c r="P92" s="7"/>
      <c r="Q92" s="7"/>
      <c r="S92" s="141"/>
    </row>
    <row r="93" spans="1:19" s="58" customFormat="1" ht="18" customHeight="1">
      <c r="A93" s="119"/>
      <c r="B93" s="119"/>
      <c r="C93" s="119"/>
      <c r="D93" s="135"/>
      <c r="E93" s="135"/>
      <c r="F93" s="135"/>
      <c r="G93" s="135"/>
      <c r="H93" s="122"/>
      <c r="I93" s="122"/>
      <c r="J93" s="123"/>
      <c r="K93" s="123"/>
      <c r="L93" s="123"/>
      <c r="M93" s="122"/>
      <c r="N93" s="122"/>
      <c r="O93" s="123"/>
      <c r="P93" s="121"/>
      <c r="Q93" s="121"/>
      <c r="S93" s="141"/>
    </row>
    <row r="94" spans="1:19" s="58" customFormat="1" ht="18" customHeight="1">
      <c r="A94" s="259" t="s">
        <v>491</v>
      </c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S94" s="141"/>
    </row>
    <row r="95" spans="1:19" s="58" customFormat="1" ht="126">
      <c r="A95" s="136">
        <v>1</v>
      </c>
      <c r="B95" s="137" t="s">
        <v>492</v>
      </c>
      <c r="C95" s="136" t="s">
        <v>491</v>
      </c>
      <c r="D95" s="235">
        <v>462090000</v>
      </c>
      <c r="E95" s="11" t="s">
        <v>207</v>
      </c>
      <c r="F95" s="96">
        <v>2550000</v>
      </c>
      <c r="G95" s="96">
        <v>2450000</v>
      </c>
      <c r="H95" s="138" t="s">
        <v>493</v>
      </c>
      <c r="I95" s="138"/>
      <c r="J95" s="10">
        <v>44867</v>
      </c>
      <c r="K95" s="10">
        <v>44867</v>
      </c>
      <c r="L95" s="116"/>
      <c r="M95" s="10" t="s">
        <v>494</v>
      </c>
      <c r="N95" s="116"/>
      <c r="O95" s="11" t="s">
        <v>28</v>
      </c>
      <c r="P95" s="42">
        <v>1</v>
      </c>
      <c r="Q95" s="7" t="s">
        <v>70</v>
      </c>
      <c r="S95" s="141"/>
    </row>
    <row r="96" spans="1:19" s="58" customFormat="1" ht="126">
      <c r="A96" s="136">
        <v>2</v>
      </c>
      <c r="B96" s="137" t="s">
        <v>495</v>
      </c>
      <c r="C96" s="136" t="s">
        <v>491</v>
      </c>
      <c r="D96" s="236"/>
      <c r="E96" s="11" t="s">
        <v>207</v>
      </c>
      <c r="F96" s="96">
        <v>14358000</v>
      </c>
      <c r="G96" s="96">
        <v>14350000</v>
      </c>
      <c r="H96" s="138" t="s">
        <v>496</v>
      </c>
      <c r="I96" s="138"/>
      <c r="J96" s="10">
        <v>44869</v>
      </c>
      <c r="K96" s="10">
        <v>44869</v>
      </c>
      <c r="L96" s="116"/>
      <c r="M96" s="10" t="s">
        <v>497</v>
      </c>
      <c r="N96" s="116"/>
      <c r="O96" s="11" t="s">
        <v>28</v>
      </c>
      <c r="P96" s="42">
        <v>2</v>
      </c>
      <c r="Q96" s="7" t="s">
        <v>70</v>
      </c>
      <c r="S96" s="141"/>
    </row>
    <row r="97" spans="1:19" s="58" customFormat="1" ht="78.75">
      <c r="A97" s="136">
        <v>3</v>
      </c>
      <c r="B97" s="137" t="s">
        <v>498</v>
      </c>
      <c r="C97" s="136" t="s">
        <v>491</v>
      </c>
      <c r="D97" s="236"/>
      <c r="E97" s="11" t="s">
        <v>207</v>
      </c>
      <c r="F97" s="96">
        <v>128225000</v>
      </c>
      <c r="G97" s="96">
        <v>128420000</v>
      </c>
      <c r="H97" s="138" t="s">
        <v>499</v>
      </c>
      <c r="I97" s="138"/>
      <c r="J97" s="10">
        <v>44894</v>
      </c>
      <c r="K97" s="10">
        <v>44894</v>
      </c>
      <c r="L97" s="116"/>
      <c r="M97" s="10" t="s">
        <v>500</v>
      </c>
      <c r="N97" s="116"/>
      <c r="O97" s="11" t="s">
        <v>28</v>
      </c>
      <c r="P97" s="42">
        <v>1</v>
      </c>
      <c r="Q97" s="7" t="s">
        <v>70</v>
      </c>
      <c r="S97" s="141"/>
    </row>
    <row r="98" spans="1:19" s="58" customFormat="1" ht="107.25" customHeight="1">
      <c r="A98" s="136">
        <v>4</v>
      </c>
      <c r="B98" s="137" t="s">
        <v>501</v>
      </c>
      <c r="C98" s="136" t="s">
        <v>491</v>
      </c>
      <c r="D98" s="237"/>
      <c r="E98" s="11" t="s">
        <v>207</v>
      </c>
      <c r="F98" s="96">
        <v>300505000</v>
      </c>
      <c r="G98" s="96">
        <v>300505000</v>
      </c>
      <c r="H98" s="138" t="s">
        <v>502</v>
      </c>
      <c r="I98" s="138"/>
      <c r="J98" s="10">
        <v>44894</v>
      </c>
      <c r="K98" s="10">
        <v>44894</v>
      </c>
      <c r="L98" s="116"/>
      <c r="M98" s="10" t="s">
        <v>503</v>
      </c>
      <c r="N98" s="116"/>
      <c r="O98" s="11" t="s">
        <v>28</v>
      </c>
      <c r="P98" s="42">
        <v>57</v>
      </c>
      <c r="Q98" s="7" t="s">
        <v>70</v>
      </c>
      <c r="S98" s="141"/>
    </row>
    <row r="99" spans="1:19" s="58" customFormat="1" ht="18" customHeight="1">
      <c r="A99" s="35"/>
      <c r="B99" s="35"/>
      <c r="C99" s="35"/>
      <c r="D99" s="15">
        <f>D95</f>
        <v>462090000</v>
      </c>
      <c r="E99" s="15"/>
      <c r="F99" s="15">
        <f>SUM(F95:F98)</f>
        <v>445638000</v>
      </c>
      <c r="G99" s="15">
        <f>SUM(G95:G98)</f>
        <v>445725000</v>
      </c>
      <c r="H99" s="9"/>
      <c r="I99" s="9"/>
      <c r="J99" s="11"/>
      <c r="K99" s="11"/>
      <c r="L99" s="11"/>
      <c r="M99" s="9"/>
      <c r="N99" s="9"/>
      <c r="O99" s="11"/>
      <c r="P99" s="7"/>
      <c r="Q99" s="7"/>
      <c r="S99" s="141"/>
    </row>
    <row r="100" spans="1:19" s="58" customFormat="1" ht="18" customHeight="1">
      <c r="A100" s="119"/>
      <c r="B100" s="119"/>
      <c r="C100" s="119"/>
      <c r="D100" s="135"/>
      <c r="E100" s="135"/>
      <c r="F100" s="135"/>
      <c r="G100" s="135"/>
      <c r="H100" s="122"/>
      <c r="I100" s="122"/>
      <c r="J100" s="123"/>
      <c r="K100" s="123"/>
      <c r="L100" s="123"/>
      <c r="M100" s="122"/>
      <c r="N100" s="122"/>
      <c r="O100" s="123"/>
      <c r="P100" s="121"/>
      <c r="Q100" s="121"/>
      <c r="S100" s="141"/>
    </row>
    <row r="101" spans="1:19" s="58" customFormat="1" ht="18" customHeight="1">
      <c r="A101" s="259" t="s">
        <v>504</v>
      </c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S101" s="141"/>
    </row>
    <row r="102" spans="1:19" s="58" customFormat="1" ht="94.5" customHeight="1">
      <c r="A102" s="136">
        <v>1</v>
      </c>
      <c r="B102" s="137" t="s">
        <v>505</v>
      </c>
      <c r="C102" s="136" t="s">
        <v>504</v>
      </c>
      <c r="D102" s="235">
        <v>546029000</v>
      </c>
      <c r="E102" s="11" t="s">
        <v>207</v>
      </c>
      <c r="F102" s="96">
        <v>7631000</v>
      </c>
      <c r="G102" s="96">
        <v>7500000</v>
      </c>
      <c r="H102" s="138" t="s">
        <v>506</v>
      </c>
      <c r="I102" s="138"/>
      <c r="J102" s="10" t="s">
        <v>507</v>
      </c>
      <c r="K102" s="10" t="s">
        <v>507</v>
      </c>
      <c r="L102" s="116"/>
      <c r="M102" s="10" t="s">
        <v>508</v>
      </c>
      <c r="N102" s="116"/>
      <c r="O102" s="11" t="s">
        <v>28</v>
      </c>
      <c r="P102" s="42">
        <v>1</v>
      </c>
      <c r="Q102" s="7" t="s">
        <v>70</v>
      </c>
      <c r="S102" s="141"/>
    </row>
    <row r="103" spans="1:19" s="58" customFormat="1" ht="110.25" customHeight="1">
      <c r="A103" s="136">
        <v>2</v>
      </c>
      <c r="B103" s="137" t="s">
        <v>509</v>
      </c>
      <c r="C103" s="136" t="s">
        <v>504</v>
      </c>
      <c r="D103" s="236"/>
      <c r="E103" s="11" t="s">
        <v>207</v>
      </c>
      <c r="F103" s="96">
        <v>330000000</v>
      </c>
      <c r="G103" s="96">
        <v>330000000</v>
      </c>
      <c r="H103" s="138" t="s">
        <v>510</v>
      </c>
      <c r="I103" s="138"/>
      <c r="J103" s="10">
        <v>44870</v>
      </c>
      <c r="K103" s="10">
        <v>44870</v>
      </c>
      <c r="L103" s="116"/>
      <c r="M103" s="10" t="s">
        <v>511</v>
      </c>
      <c r="N103" s="116"/>
      <c r="O103" s="11" t="s">
        <v>28</v>
      </c>
      <c r="P103" s="42">
        <v>1</v>
      </c>
      <c r="Q103" s="7" t="s">
        <v>70</v>
      </c>
      <c r="S103" s="141"/>
    </row>
    <row r="104" spans="1:19" s="58" customFormat="1" ht="126">
      <c r="A104" s="136">
        <v>3</v>
      </c>
      <c r="B104" s="137" t="s">
        <v>512</v>
      </c>
      <c r="C104" s="136" t="s">
        <v>513</v>
      </c>
      <c r="D104" s="236"/>
      <c r="E104" s="11" t="s">
        <v>207</v>
      </c>
      <c r="F104" s="96">
        <v>37013150</v>
      </c>
      <c r="G104" s="96">
        <v>37013150</v>
      </c>
      <c r="H104" s="138" t="s">
        <v>514</v>
      </c>
      <c r="I104" s="138"/>
      <c r="J104" s="10">
        <v>44894</v>
      </c>
      <c r="K104" s="10">
        <v>44894</v>
      </c>
      <c r="L104" s="116"/>
      <c r="M104" s="10" t="s">
        <v>515</v>
      </c>
      <c r="N104" s="116"/>
      <c r="O104" s="11" t="s">
        <v>28</v>
      </c>
      <c r="P104" s="42">
        <v>1</v>
      </c>
      <c r="Q104" s="7" t="s">
        <v>70</v>
      </c>
      <c r="S104" s="141"/>
    </row>
    <row r="105" spans="1:19" s="58" customFormat="1" ht="106.5" customHeight="1">
      <c r="A105" s="136">
        <v>4</v>
      </c>
      <c r="B105" s="137" t="s">
        <v>516</v>
      </c>
      <c r="C105" s="136" t="s">
        <v>504</v>
      </c>
      <c r="D105" s="237"/>
      <c r="E105" s="11" t="s">
        <v>207</v>
      </c>
      <c r="F105" s="96">
        <v>16343640</v>
      </c>
      <c r="G105" s="96">
        <v>17343640</v>
      </c>
      <c r="H105" s="138" t="s">
        <v>517</v>
      </c>
      <c r="I105" s="138"/>
      <c r="J105" s="10" t="s">
        <v>518</v>
      </c>
      <c r="K105" s="10" t="s">
        <v>518</v>
      </c>
      <c r="L105" s="116"/>
      <c r="M105" s="10" t="s">
        <v>519</v>
      </c>
      <c r="N105" s="116"/>
      <c r="O105" s="11" t="s">
        <v>28</v>
      </c>
      <c r="P105" s="42">
        <v>1</v>
      </c>
      <c r="Q105" s="7" t="s">
        <v>70</v>
      </c>
      <c r="S105" s="141"/>
    </row>
    <row r="106" spans="1:19" s="58" customFormat="1" ht="18" customHeight="1">
      <c r="A106" s="35"/>
      <c r="B106" s="35"/>
      <c r="C106" s="35"/>
      <c r="D106" s="15">
        <f>D102</f>
        <v>546029000</v>
      </c>
      <c r="E106" s="15"/>
      <c r="F106" s="15">
        <f>SUM(F102:F105)</f>
        <v>390987790</v>
      </c>
      <c r="G106" s="15">
        <f>SUM(G102:G105)</f>
        <v>391856790</v>
      </c>
      <c r="H106" s="9"/>
      <c r="I106" s="9"/>
      <c r="J106" s="11"/>
      <c r="K106" s="11"/>
      <c r="L106" s="11"/>
      <c r="M106" s="9"/>
      <c r="N106" s="9"/>
      <c r="O106" s="11"/>
      <c r="P106" s="7"/>
      <c r="Q106" s="7"/>
      <c r="S106" s="141"/>
    </row>
    <row r="107" spans="1:19" s="58" customFormat="1" ht="18" customHeight="1">
      <c r="A107" s="119"/>
      <c r="B107" s="119"/>
      <c r="C107" s="119"/>
      <c r="D107" s="135"/>
      <c r="E107" s="135"/>
      <c r="F107" s="135"/>
      <c r="G107" s="135"/>
      <c r="H107" s="122"/>
      <c r="I107" s="122"/>
      <c r="J107" s="123"/>
      <c r="K107" s="123"/>
      <c r="L107" s="123"/>
      <c r="M107" s="122"/>
      <c r="N107" s="122"/>
      <c r="O107" s="123"/>
      <c r="P107" s="121"/>
      <c r="Q107" s="121"/>
      <c r="S107" s="141"/>
    </row>
    <row r="108" spans="1:19" s="58" customFormat="1" ht="18" customHeight="1">
      <c r="A108" s="259" t="s">
        <v>520</v>
      </c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S108" s="141"/>
    </row>
    <row r="109" spans="1:19" s="58" customFormat="1" ht="84.75" customHeight="1">
      <c r="A109" s="136">
        <v>1</v>
      </c>
      <c r="B109" s="137" t="s">
        <v>521</v>
      </c>
      <c r="C109" s="136" t="s">
        <v>520</v>
      </c>
      <c r="D109" s="235">
        <v>218642000</v>
      </c>
      <c r="E109" s="11" t="s">
        <v>207</v>
      </c>
      <c r="F109" s="96">
        <v>15126300</v>
      </c>
      <c r="G109" s="96">
        <v>15126300</v>
      </c>
      <c r="H109" s="138" t="s">
        <v>522</v>
      </c>
      <c r="I109" s="138" t="s">
        <v>523</v>
      </c>
      <c r="J109" s="10">
        <v>44894</v>
      </c>
      <c r="K109" s="10">
        <v>44894</v>
      </c>
      <c r="L109" s="116"/>
      <c r="M109" s="10" t="s">
        <v>524</v>
      </c>
      <c r="N109" s="116"/>
      <c r="O109" s="11" t="s">
        <v>28</v>
      </c>
      <c r="P109" s="42">
        <v>3</v>
      </c>
      <c r="Q109" s="7" t="s">
        <v>70</v>
      </c>
      <c r="S109" s="141"/>
    </row>
    <row r="110" spans="1:19" s="58" customFormat="1" ht="84.75" customHeight="1">
      <c r="A110" s="136">
        <v>2</v>
      </c>
      <c r="B110" s="137" t="s">
        <v>525</v>
      </c>
      <c r="C110" s="136" t="s">
        <v>520</v>
      </c>
      <c r="D110" s="237"/>
      <c r="E110" s="11" t="s">
        <v>207</v>
      </c>
      <c r="F110" s="96">
        <v>2119200</v>
      </c>
      <c r="G110" s="96">
        <v>2119200</v>
      </c>
      <c r="H110" s="138" t="s">
        <v>526</v>
      </c>
      <c r="I110" s="138"/>
      <c r="J110" s="10" t="s">
        <v>55</v>
      </c>
      <c r="K110" s="10" t="s">
        <v>55</v>
      </c>
      <c r="L110" s="116"/>
      <c r="M110" s="10" t="s">
        <v>527</v>
      </c>
      <c r="N110" s="116"/>
      <c r="O110" s="11" t="s">
        <v>28</v>
      </c>
      <c r="P110" s="42">
        <v>2</v>
      </c>
      <c r="Q110" s="7" t="s">
        <v>70</v>
      </c>
      <c r="S110" s="141"/>
    </row>
    <row r="111" spans="1:19" s="58" customFormat="1" ht="18" customHeight="1">
      <c r="A111" s="35"/>
      <c r="B111" s="35"/>
      <c r="C111" s="35"/>
      <c r="D111" s="15">
        <f>D109</f>
        <v>218642000</v>
      </c>
      <c r="E111" s="15"/>
      <c r="F111" s="15">
        <f>SUM(F109)</f>
        <v>15126300</v>
      </c>
      <c r="G111" s="15">
        <f>SUM(G109:G110)</f>
        <v>17245500</v>
      </c>
      <c r="H111" s="9"/>
      <c r="I111" s="9"/>
      <c r="J111" s="11"/>
      <c r="K111" s="11"/>
      <c r="L111" s="11"/>
      <c r="M111" s="9"/>
      <c r="N111" s="9"/>
      <c r="O111" s="11"/>
      <c r="P111" s="7"/>
      <c r="Q111" s="7"/>
      <c r="S111" s="141"/>
    </row>
    <row r="112" spans="1:19" s="58" customFormat="1" ht="18" customHeight="1">
      <c r="A112" s="119"/>
      <c r="B112" s="119"/>
      <c r="C112" s="119"/>
      <c r="D112" s="135"/>
      <c r="E112" s="135"/>
      <c r="F112" s="135"/>
      <c r="G112" s="135"/>
      <c r="H112" s="122"/>
      <c r="I112" s="122"/>
      <c r="J112" s="123"/>
      <c r="K112" s="123"/>
      <c r="L112" s="123"/>
      <c r="M112" s="122"/>
      <c r="N112" s="122"/>
      <c r="O112" s="123"/>
      <c r="P112" s="121"/>
      <c r="Q112" s="121"/>
      <c r="S112" s="141"/>
    </row>
    <row r="115" spans="2:3">
      <c r="B115" s="75"/>
      <c r="C115" s="75"/>
    </row>
    <row r="116" spans="2:3">
      <c r="B116" s="110"/>
      <c r="C116" s="111"/>
    </row>
  </sheetData>
  <mergeCells count="36">
    <mergeCell ref="A10:Q10"/>
    <mergeCell ref="A1:Q1"/>
    <mergeCell ref="A2:Q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O5"/>
    <mergeCell ref="P5:Q6"/>
    <mergeCell ref="A7:O7"/>
    <mergeCell ref="A9:C9"/>
    <mergeCell ref="A83:Q83"/>
    <mergeCell ref="A12:C12"/>
    <mergeCell ref="A13:Q13"/>
    <mergeCell ref="A16:Q16"/>
    <mergeCell ref="D17:D42"/>
    <mergeCell ref="A46:Q46"/>
    <mergeCell ref="D47:D49"/>
    <mergeCell ref="A52:Q52"/>
    <mergeCell ref="D53:D71"/>
    <mergeCell ref="A74:Q74"/>
    <mergeCell ref="A78:Q78"/>
    <mergeCell ref="D79:D80"/>
    <mergeCell ref="A108:Q108"/>
    <mergeCell ref="D109:D110"/>
    <mergeCell ref="D84:D87"/>
    <mergeCell ref="A90:Q90"/>
    <mergeCell ref="A94:Q94"/>
    <mergeCell ref="D95:D98"/>
    <mergeCell ref="A101:Q101"/>
    <mergeCell ref="D102:D105"/>
  </mergeCells>
  <printOptions horizontalCentered="1"/>
  <pageMargins left="0.19685039370078741" right="0.19685039370078741" top="0.59055118110236227" bottom="0.19685039370078741" header="0" footer="0"/>
  <pageSetup paperSize="120" scale="1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74"/>
  <sheetViews>
    <sheetView tabSelected="1" view="pageBreakPreview" topLeftCell="C1" zoomScale="53" zoomScaleNormal="100" zoomScaleSheetLayoutView="53" zoomScalePageLayoutView="55" workbookViewId="0">
      <pane ySplit="7" topLeftCell="A50" activePane="bottomLeft" state="frozen"/>
      <selection pane="bottomLeft" activeCell="H62" sqref="H62"/>
    </sheetView>
  </sheetViews>
  <sheetFormatPr defaultRowHeight="15.75"/>
  <cols>
    <col min="1" max="1" width="5" customWidth="1"/>
    <col min="2" max="2" width="34.5" customWidth="1"/>
    <col min="3" max="3" width="28.75" customWidth="1"/>
    <col min="4" max="4" width="20" customWidth="1"/>
    <col min="5" max="5" width="14.625" customWidth="1"/>
    <col min="6" max="6" width="18.75" customWidth="1"/>
    <col min="7" max="7" width="20.875" customWidth="1"/>
    <col min="8" max="8" width="19.25" customWidth="1"/>
    <col min="9" max="9" width="38.75" customWidth="1"/>
    <col min="10" max="10" width="24" customWidth="1"/>
    <col min="11" max="11" width="17.5" customWidth="1"/>
    <col min="12" max="12" width="16.75" customWidth="1"/>
    <col min="13" max="13" width="16" customWidth="1"/>
    <col min="14" max="14" width="16.125" customWidth="1"/>
    <col min="15" max="15" width="14.25" customWidth="1"/>
    <col min="16" max="16" width="12.125" customWidth="1"/>
    <col min="17" max="17" width="15.875" customWidth="1"/>
    <col min="18" max="18" width="18.625" customWidth="1"/>
    <col min="20" max="20" width="8.75" customWidth="1"/>
    <col min="21" max="21" width="16.5" customWidth="1"/>
    <col min="22" max="22" width="11.25" bestFit="1" customWidth="1"/>
  </cols>
  <sheetData>
    <row r="2" spans="1:21" ht="29.25" customHeight="1">
      <c r="A2" s="286" t="s">
        <v>529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</row>
    <row r="3" spans="1:21" ht="22.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</row>
    <row r="4" spans="1:21" ht="21.75" customHeight="1"/>
    <row r="5" spans="1:21" ht="23.25" customHeight="1">
      <c r="A5" s="273" t="s">
        <v>2</v>
      </c>
      <c r="B5" s="273" t="s">
        <v>3</v>
      </c>
      <c r="C5" s="273" t="s">
        <v>4</v>
      </c>
      <c r="D5" s="273" t="s">
        <v>5</v>
      </c>
      <c r="E5" s="273" t="s">
        <v>6</v>
      </c>
      <c r="F5" s="273" t="s">
        <v>7</v>
      </c>
      <c r="G5" s="273" t="s">
        <v>530</v>
      </c>
      <c r="H5" s="273" t="s">
        <v>531</v>
      </c>
      <c r="I5" s="273" t="s">
        <v>184</v>
      </c>
      <c r="J5" s="273" t="s">
        <v>532</v>
      </c>
      <c r="K5" s="273" t="s">
        <v>533</v>
      </c>
      <c r="L5" s="275" t="s">
        <v>11</v>
      </c>
      <c r="M5" s="284"/>
      <c r="N5" s="284"/>
      <c r="O5" s="284"/>
      <c r="P5" s="284"/>
      <c r="Q5" s="284"/>
      <c r="R5" s="276"/>
      <c r="S5" s="275" t="s">
        <v>12</v>
      </c>
      <c r="T5" s="276"/>
      <c r="U5" s="285" t="s">
        <v>186</v>
      </c>
    </row>
    <row r="6" spans="1:21" ht="49.5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73" t="s">
        <v>13</v>
      </c>
      <c r="M6" s="273" t="s">
        <v>534</v>
      </c>
      <c r="N6" s="273" t="s">
        <v>535</v>
      </c>
      <c r="O6" s="273" t="s">
        <v>536</v>
      </c>
      <c r="P6" s="273" t="s">
        <v>537</v>
      </c>
      <c r="Q6" s="273" t="s">
        <v>538</v>
      </c>
      <c r="R6" s="273" t="s">
        <v>18</v>
      </c>
      <c r="S6" s="275" t="s">
        <v>539</v>
      </c>
      <c r="T6" s="276"/>
      <c r="U6" s="285"/>
    </row>
    <row r="7" spans="1:21" ht="17.25" customHeight="1">
      <c r="A7" s="274"/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144" t="s">
        <v>20</v>
      </c>
      <c r="T7" s="145" t="s">
        <v>21</v>
      </c>
      <c r="U7" s="285"/>
    </row>
    <row r="8" spans="1:21" ht="26.25" customHeight="1">
      <c r="A8" s="277" t="s">
        <v>540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9"/>
    </row>
    <row r="9" spans="1:21" ht="50.25" customHeight="1">
      <c r="A9" s="146">
        <v>1</v>
      </c>
      <c r="B9" s="147" t="s">
        <v>541</v>
      </c>
      <c r="C9" s="148" t="s">
        <v>542</v>
      </c>
      <c r="D9" s="149">
        <v>1800000000</v>
      </c>
      <c r="E9" s="150" t="s">
        <v>23</v>
      </c>
      <c r="F9" s="149">
        <v>1800000000</v>
      </c>
      <c r="G9" s="151">
        <v>841500000</v>
      </c>
      <c r="H9" s="152" t="s">
        <v>543</v>
      </c>
      <c r="I9" s="147" t="s">
        <v>544</v>
      </c>
      <c r="J9" s="147" t="s">
        <v>545</v>
      </c>
      <c r="K9" s="153" t="s">
        <v>546</v>
      </c>
      <c r="L9" s="154" t="s">
        <v>547</v>
      </c>
      <c r="M9" s="154" t="s">
        <v>103</v>
      </c>
      <c r="N9" s="154" t="s">
        <v>103</v>
      </c>
      <c r="O9" s="154" t="s">
        <v>227</v>
      </c>
      <c r="P9" s="154" t="s">
        <v>284</v>
      </c>
      <c r="Q9" s="153" t="s">
        <v>25</v>
      </c>
      <c r="R9" s="155" t="s">
        <v>548</v>
      </c>
      <c r="S9" s="151">
        <v>600</v>
      </c>
      <c r="T9" s="146" t="s">
        <v>549</v>
      </c>
      <c r="U9" s="147" t="s">
        <v>550</v>
      </c>
    </row>
    <row r="10" spans="1:21" ht="50.25" customHeight="1">
      <c r="A10" s="146">
        <v>2</v>
      </c>
      <c r="B10" s="147" t="s">
        <v>551</v>
      </c>
      <c r="C10" s="156" t="s">
        <v>542</v>
      </c>
      <c r="D10" s="149">
        <v>17000000</v>
      </c>
      <c r="E10" s="150" t="s">
        <v>23</v>
      </c>
      <c r="F10" s="149">
        <v>17000000</v>
      </c>
      <c r="G10" s="151">
        <v>16650000</v>
      </c>
      <c r="H10" s="153" t="s">
        <v>25</v>
      </c>
      <c r="I10" s="157" t="s">
        <v>552</v>
      </c>
      <c r="J10" s="153" t="s">
        <v>25</v>
      </c>
      <c r="K10" s="153" t="s">
        <v>25</v>
      </c>
      <c r="L10" s="154" t="s">
        <v>151</v>
      </c>
      <c r="M10" s="154" t="s">
        <v>227</v>
      </c>
      <c r="N10" s="154" t="s">
        <v>227</v>
      </c>
      <c r="O10" s="153" t="s">
        <v>25</v>
      </c>
      <c r="P10" s="153" t="s">
        <v>25</v>
      </c>
      <c r="Q10" s="153" t="s">
        <v>553</v>
      </c>
      <c r="R10" s="158" t="s">
        <v>554</v>
      </c>
      <c r="S10" s="159">
        <v>600</v>
      </c>
      <c r="T10" s="146" t="s">
        <v>549</v>
      </c>
      <c r="U10" s="147" t="s">
        <v>555</v>
      </c>
    </row>
    <row r="11" spans="1:21" ht="32.25" customHeight="1">
      <c r="A11" s="268" t="s">
        <v>30</v>
      </c>
      <c r="B11" s="268"/>
      <c r="C11" s="268"/>
      <c r="D11" s="160">
        <f>D9</f>
        <v>1800000000</v>
      </c>
      <c r="E11" s="2"/>
      <c r="F11" s="160">
        <f>F9</f>
        <v>1800000000</v>
      </c>
      <c r="G11" s="160">
        <f>G9+G10</f>
        <v>858150000</v>
      </c>
      <c r="H11" s="161">
        <f>H9+G10</f>
        <v>865800000</v>
      </c>
      <c r="I11" s="280"/>
      <c r="J11" s="281"/>
      <c r="K11" s="281"/>
      <c r="L11" s="281"/>
      <c r="M11" s="281"/>
      <c r="N11" s="281"/>
      <c r="O11" s="281"/>
      <c r="P11" s="281"/>
      <c r="Q11" s="281"/>
      <c r="R11" s="281"/>
      <c r="S11" s="281"/>
      <c r="T11" s="281"/>
      <c r="U11" s="282"/>
    </row>
    <row r="12" spans="1:21" ht="32.25" customHeight="1">
      <c r="A12" s="265" t="s">
        <v>556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7"/>
    </row>
    <row r="13" spans="1:21" ht="54" customHeight="1">
      <c r="A13" s="146">
        <v>3</v>
      </c>
      <c r="B13" s="162" t="s">
        <v>557</v>
      </c>
      <c r="C13" s="152" t="s">
        <v>558</v>
      </c>
      <c r="D13" s="151">
        <v>1300000000</v>
      </c>
      <c r="E13" s="150" t="s">
        <v>23</v>
      </c>
      <c r="F13" s="151">
        <v>1300000000</v>
      </c>
      <c r="G13" s="151">
        <v>832620250</v>
      </c>
      <c r="H13" s="152" t="s">
        <v>559</v>
      </c>
      <c r="I13" s="162" t="s">
        <v>560</v>
      </c>
      <c r="J13" s="147" t="s">
        <v>561</v>
      </c>
      <c r="K13" s="147" t="s">
        <v>562</v>
      </c>
      <c r="L13" s="154" t="s">
        <v>563</v>
      </c>
      <c r="M13" s="154" t="s">
        <v>564</v>
      </c>
      <c r="N13" s="154" t="s">
        <v>564</v>
      </c>
      <c r="O13" s="154" t="s">
        <v>565</v>
      </c>
      <c r="P13" s="154" t="s">
        <v>272</v>
      </c>
      <c r="Q13" s="154" t="s">
        <v>82</v>
      </c>
      <c r="R13" s="158" t="s">
        <v>554</v>
      </c>
      <c r="S13" s="151">
        <v>1</v>
      </c>
      <c r="T13" s="146" t="s">
        <v>29</v>
      </c>
      <c r="U13" s="147" t="s">
        <v>555</v>
      </c>
    </row>
    <row r="14" spans="1:21" ht="36.75" customHeight="1">
      <c r="A14" s="268" t="s">
        <v>36</v>
      </c>
      <c r="B14" s="268"/>
      <c r="C14" s="268"/>
      <c r="D14" s="160">
        <f>D13</f>
        <v>1300000000</v>
      </c>
      <c r="E14" s="2"/>
      <c r="F14" s="160">
        <f>F13</f>
        <v>1300000000</v>
      </c>
      <c r="G14" s="160">
        <f>G13</f>
        <v>832620250</v>
      </c>
      <c r="H14" s="160" t="str">
        <f>H13</f>
        <v xml:space="preserve">915.709.263 </v>
      </c>
      <c r="I14" s="269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1"/>
    </row>
    <row r="15" spans="1:21" ht="32.25" customHeight="1">
      <c r="A15" s="265" t="s">
        <v>566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7"/>
    </row>
    <row r="16" spans="1:21" ht="54" customHeight="1">
      <c r="A16" s="146">
        <v>4</v>
      </c>
      <c r="B16" s="147" t="s">
        <v>567</v>
      </c>
      <c r="C16" s="163" t="s">
        <v>568</v>
      </c>
      <c r="D16" s="151">
        <v>425000000</v>
      </c>
      <c r="E16" s="150" t="s">
        <v>23</v>
      </c>
      <c r="F16" s="151">
        <v>425000000</v>
      </c>
      <c r="G16" s="151">
        <v>256168770</v>
      </c>
      <c r="H16" s="152" t="s">
        <v>569</v>
      </c>
      <c r="I16" s="162" t="s">
        <v>570</v>
      </c>
      <c r="J16" s="164" t="s">
        <v>571</v>
      </c>
      <c r="K16" s="153" t="s">
        <v>25</v>
      </c>
      <c r="L16" s="154" t="s">
        <v>572</v>
      </c>
      <c r="M16" s="154" t="s">
        <v>256</v>
      </c>
      <c r="N16" s="154" t="s">
        <v>256</v>
      </c>
      <c r="O16" s="154" t="s">
        <v>222</v>
      </c>
      <c r="P16" s="153" t="s">
        <v>25</v>
      </c>
      <c r="Q16" s="154" t="s">
        <v>573</v>
      </c>
      <c r="R16" s="158" t="s">
        <v>554</v>
      </c>
      <c r="S16" s="151">
        <v>7358</v>
      </c>
      <c r="T16" s="146" t="s">
        <v>549</v>
      </c>
      <c r="U16" s="147" t="s">
        <v>555</v>
      </c>
    </row>
    <row r="17" spans="1:21" ht="54" customHeight="1">
      <c r="A17" s="146">
        <v>5</v>
      </c>
      <c r="B17" s="147" t="s">
        <v>574</v>
      </c>
      <c r="C17" s="163" t="s">
        <v>568</v>
      </c>
      <c r="D17" s="151">
        <v>143245000</v>
      </c>
      <c r="E17" s="150" t="s">
        <v>23</v>
      </c>
      <c r="F17" s="151">
        <v>143245000</v>
      </c>
      <c r="G17" s="151">
        <v>140526000</v>
      </c>
      <c r="H17" s="152" t="s">
        <v>25</v>
      </c>
      <c r="I17" s="165" t="s">
        <v>575</v>
      </c>
      <c r="J17" s="152" t="s">
        <v>25</v>
      </c>
      <c r="K17" s="152" t="s">
        <v>25</v>
      </c>
      <c r="L17" s="154" t="s">
        <v>576</v>
      </c>
      <c r="M17" s="154" t="s">
        <v>577</v>
      </c>
      <c r="N17" s="154" t="s">
        <v>577</v>
      </c>
      <c r="O17" s="152" t="s">
        <v>25</v>
      </c>
      <c r="P17" s="152" t="s">
        <v>25</v>
      </c>
      <c r="Q17" s="154" t="s">
        <v>578</v>
      </c>
      <c r="R17" s="158" t="s">
        <v>554</v>
      </c>
      <c r="S17" s="151">
        <v>2000</v>
      </c>
      <c r="T17" s="146" t="s">
        <v>549</v>
      </c>
      <c r="U17" s="147" t="s">
        <v>555</v>
      </c>
    </row>
    <row r="18" spans="1:21" ht="36.75" customHeight="1">
      <c r="A18" s="268" t="s">
        <v>50</v>
      </c>
      <c r="B18" s="268"/>
      <c r="C18" s="268"/>
      <c r="D18" s="160">
        <f>D16</f>
        <v>425000000</v>
      </c>
      <c r="E18" s="2"/>
      <c r="F18" s="160">
        <f>F16</f>
        <v>425000000</v>
      </c>
      <c r="G18" s="160">
        <f>G16</f>
        <v>256168770</v>
      </c>
      <c r="H18" s="160" t="str">
        <f>H16</f>
        <v xml:space="preserve">281.754.630 </v>
      </c>
      <c r="I18" s="269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1"/>
    </row>
    <row r="19" spans="1:21" ht="32.25" customHeight="1">
      <c r="A19" s="265" t="s">
        <v>579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7"/>
    </row>
    <row r="20" spans="1:21" ht="54" customHeight="1">
      <c r="A20" s="146">
        <v>6</v>
      </c>
      <c r="B20" s="147" t="s">
        <v>580</v>
      </c>
      <c r="C20" s="163" t="s">
        <v>581</v>
      </c>
      <c r="D20" s="151">
        <v>1038266000</v>
      </c>
      <c r="E20" s="166" t="s">
        <v>582</v>
      </c>
      <c r="F20" s="151">
        <v>1038266000</v>
      </c>
      <c r="G20" s="151">
        <v>1027985636</v>
      </c>
      <c r="H20" s="152" t="s">
        <v>25</v>
      </c>
      <c r="I20" s="147" t="s">
        <v>583</v>
      </c>
      <c r="J20" s="152" t="s">
        <v>25</v>
      </c>
      <c r="K20" s="153" t="s">
        <v>25</v>
      </c>
      <c r="L20" s="154" t="s">
        <v>217</v>
      </c>
      <c r="M20" s="154" t="s">
        <v>305</v>
      </c>
      <c r="N20" s="154" t="s">
        <v>305</v>
      </c>
      <c r="O20" s="153" t="s">
        <v>25</v>
      </c>
      <c r="P20" s="153" t="s">
        <v>25</v>
      </c>
      <c r="Q20" s="154" t="s">
        <v>584</v>
      </c>
      <c r="R20" s="158" t="s">
        <v>554</v>
      </c>
      <c r="S20" s="151">
        <v>1</v>
      </c>
      <c r="T20" s="146" t="s">
        <v>29</v>
      </c>
      <c r="U20" s="147" t="s">
        <v>585</v>
      </c>
    </row>
    <row r="21" spans="1:21" ht="54" customHeight="1">
      <c r="A21" s="146">
        <v>7</v>
      </c>
      <c r="B21" s="147" t="s">
        <v>586</v>
      </c>
      <c r="C21" s="163" t="s">
        <v>581</v>
      </c>
      <c r="D21" s="151">
        <v>175213000</v>
      </c>
      <c r="E21" s="166" t="s">
        <v>582</v>
      </c>
      <c r="F21" s="151">
        <v>175213000</v>
      </c>
      <c r="G21" s="151">
        <v>175000935</v>
      </c>
      <c r="H21" s="152" t="s">
        <v>25</v>
      </c>
      <c r="I21" s="147" t="s">
        <v>587</v>
      </c>
      <c r="J21" s="147" t="s">
        <v>588</v>
      </c>
      <c r="K21" s="153" t="s">
        <v>25</v>
      </c>
      <c r="L21" s="154" t="s">
        <v>134</v>
      </c>
      <c r="M21" s="154" t="s">
        <v>589</v>
      </c>
      <c r="N21" s="154" t="s">
        <v>589</v>
      </c>
      <c r="O21" s="154" t="s">
        <v>590</v>
      </c>
      <c r="P21" s="153" t="s">
        <v>25</v>
      </c>
      <c r="Q21" s="154" t="s">
        <v>144</v>
      </c>
      <c r="R21" s="158" t="s">
        <v>554</v>
      </c>
      <c r="S21" s="151">
        <v>1</v>
      </c>
      <c r="T21" s="146" t="s">
        <v>29</v>
      </c>
      <c r="U21" s="147" t="s">
        <v>591</v>
      </c>
    </row>
    <row r="22" spans="1:21" ht="54" customHeight="1">
      <c r="A22" s="146">
        <v>8</v>
      </c>
      <c r="B22" s="147" t="s">
        <v>592</v>
      </c>
      <c r="C22" s="163" t="s">
        <v>581</v>
      </c>
      <c r="D22" s="151">
        <v>50000000</v>
      </c>
      <c r="E22" s="166" t="s">
        <v>582</v>
      </c>
      <c r="F22" s="151">
        <v>50000000</v>
      </c>
      <c r="G22" s="151">
        <v>49492125</v>
      </c>
      <c r="H22" s="152" t="s">
        <v>25</v>
      </c>
      <c r="I22" s="157" t="s">
        <v>593</v>
      </c>
      <c r="J22" s="153" t="s">
        <v>25</v>
      </c>
      <c r="K22" s="153" t="s">
        <v>25</v>
      </c>
      <c r="L22" s="154" t="s">
        <v>278</v>
      </c>
      <c r="M22" s="154" t="s">
        <v>82</v>
      </c>
      <c r="N22" s="154" t="s">
        <v>82</v>
      </c>
      <c r="O22" s="153" t="s">
        <v>25</v>
      </c>
      <c r="P22" s="153" t="s">
        <v>25</v>
      </c>
      <c r="Q22" s="154" t="s">
        <v>594</v>
      </c>
      <c r="R22" s="158" t="s">
        <v>554</v>
      </c>
      <c r="S22" s="151">
        <v>300</v>
      </c>
      <c r="T22" s="146" t="s">
        <v>549</v>
      </c>
      <c r="U22" s="147" t="s">
        <v>591</v>
      </c>
    </row>
    <row r="23" spans="1:21" ht="36.75" customHeight="1">
      <c r="A23" s="268" t="s">
        <v>57</v>
      </c>
      <c r="B23" s="268"/>
      <c r="C23" s="268"/>
      <c r="D23" s="160">
        <f>D20+D21+D22</f>
        <v>1263479000</v>
      </c>
      <c r="E23" s="2"/>
      <c r="F23" s="160">
        <f>SUM(F20:F22)</f>
        <v>1263479000</v>
      </c>
      <c r="G23" s="160">
        <f>G20+G21+G22</f>
        <v>1252478696</v>
      </c>
      <c r="H23" s="160" t="str">
        <f>H20</f>
        <v>-</v>
      </c>
      <c r="I23" s="269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1"/>
    </row>
    <row r="24" spans="1:21" ht="32.25" customHeight="1">
      <c r="A24" s="265" t="s">
        <v>595</v>
      </c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7"/>
    </row>
    <row r="25" spans="1:21" ht="54" customHeight="1">
      <c r="A25" s="146">
        <v>9</v>
      </c>
      <c r="B25" s="147" t="s">
        <v>596</v>
      </c>
      <c r="C25" s="163" t="s">
        <v>597</v>
      </c>
      <c r="D25" s="151">
        <v>618455345</v>
      </c>
      <c r="E25" s="166" t="s">
        <v>582</v>
      </c>
      <c r="F25" s="151">
        <v>618455345</v>
      </c>
      <c r="G25" s="151">
        <v>612332024</v>
      </c>
      <c r="H25" s="152" t="s">
        <v>25</v>
      </c>
      <c r="I25" s="147" t="s">
        <v>598</v>
      </c>
      <c r="J25" s="152" t="s">
        <v>25</v>
      </c>
      <c r="K25" s="153" t="s">
        <v>25</v>
      </c>
      <c r="L25" s="154" t="s">
        <v>40</v>
      </c>
      <c r="M25" s="154" t="s">
        <v>599</v>
      </c>
      <c r="N25" s="154" t="s">
        <v>599</v>
      </c>
      <c r="O25" s="153" t="s">
        <v>25</v>
      </c>
      <c r="P25" s="153" t="s">
        <v>25</v>
      </c>
      <c r="Q25" s="154" t="s">
        <v>159</v>
      </c>
      <c r="R25" s="158" t="s">
        <v>554</v>
      </c>
      <c r="S25" s="151">
        <v>1</v>
      </c>
      <c r="T25" s="146" t="s">
        <v>29</v>
      </c>
      <c r="U25" s="147" t="s">
        <v>585</v>
      </c>
    </row>
    <row r="26" spans="1:21" ht="54" customHeight="1">
      <c r="A26" s="146">
        <v>10</v>
      </c>
      <c r="B26" s="147" t="s">
        <v>600</v>
      </c>
      <c r="C26" s="163" t="s">
        <v>597</v>
      </c>
      <c r="D26" s="151">
        <v>555684321</v>
      </c>
      <c r="E26" s="166" t="s">
        <v>582</v>
      </c>
      <c r="F26" s="151">
        <v>555684321</v>
      </c>
      <c r="G26" s="151">
        <v>74496429</v>
      </c>
      <c r="H26" s="152" t="s">
        <v>25</v>
      </c>
      <c r="I26" s="147" t="s">
        <v>601</v>
      </c>
      <c r="J26" s="152" t="s">
        <v>25</v>
      </c>
      <c r="K26" s="152" t="s">
        <v>25</v>
      </c>
      <c r="L26" s="154" t="s">
        <v>565</v>
      </c>
      <c r="M26" s="154" t="s">
        <v>159</v>
      </c>
      <c r="N26" s="154" t="s">
        <v>159</v>
      </c>
      <c r="O26" s="153" t="s">
        <v>25</v>
      </c>
      <c r="P26" s="153" t="s">
        <v>25</v>
      </c>
      <c r="Q26" s="153" t="s">
        <v>25</v>
      </c>
      <c r="R26" s="155" t="s">
        <v>548</v>
      </c>
      <c r="S26" s="151">
        <v>1</v>
      </c>
      <c r="T26" s="146" t="s">
        <v>29</v>
      </c>
      <c r="U26" s="147" t="s">
        <v>602</v>
      </c>
    </row>
    <row r="27" spans="1:21" ht="54" customHeight="1">
      <c r="A27" s="146">
        <v>11</v>
      </c>
      <c r="B27" s="147" t="s">
        <v>596</v>
      </c>
      <c r="C27" s="163" t="s">
        <v>597</v>
      </c>
      <c r="D27" s="151">
        <v>52098199</v>
      </c>
      <c r="E27" s="166" t="s">
        <v>582</v>
      </c>
      <c r="F27" s="151">
        <v>52098199</v>
      </c>
      <c r="G27" s="151">
        <v>52098199</v>
      </c>
      <c r="H27" s="152" t="s">
        <v>25</v>
      </c>
      <c r="I27" s="157" t="s">
        <v>603</v>
      </c>
      <c r="J27" s="152" t="s">
        <v>25</v>
      </c>
      <c r="K27" s="152" t="s">
        <v>25</v>
      </c>
      <c r="L27" s="154" t="s">
        <v>604</v>
      </c>
      <c r="M27" s="154" t="s">
        <v>288</v>
      </c>
      <c r="N27" s="154" t="s">
        <v>288</v>
      </c>
      <c r="O27" s="153" t="s">
        <v>25</v>
      </c>
      <c r="P27" s="153" t="s">
        <v>25</v>
      </c>
      <c r="Q27" s="152" t="s">
        <v>25</v>
      </c>
      <c r="R27" s="158" t="s">
        <v>554</v>
      </c>
      <c r="S27" s="151">
        <v>1</v>
      </c>
      <c r="T27" s="146" t="s">
        <v>29</v>
      </c>
      <c r="U27" s="147" t="s">
        <v>585</v>
      </c>
    </row>
    <row r="28" spans="1:21" ht="54" customHeight="1">
      <c r="A28" s="146">
        <v>12</v>
      </c>
      <c r="B28" s="147" t="s">
        <v>605</v>
      </c>
      <c r="C28" s="163" t="s">
        <v>597</v>
      </c>
      <c r="D28" s="151">
        <v>335789105</v>
      </c>
      <c r="E28" s="166" t="s">
        <v>582</v>
      </c>
      <c r="F28" s="151">
        <v>335789105</v>
      </c>
      <c r="G28" s="151">
        <v>335789105</v>
      </c>
      <c r="H28" s="152" t="s">
        <v>25</v>
      </c>
      <c r="I28" s="157" t="s">
        <v>606</v>
      </c>
      <c r="J28" s="147" t="s">
        <v>607</v>
      </c>
      <c r="K28" s="152" t="s">
        <v>25</v>
      </c>
      <c r="L28" s="167" t="s">
        <v>168</v>
      </c>
      <c r="M28" s="167" t="s">
        <v>69</v>
      </c>
      <c r="N28" s="167" t="s">
        <v>69</v>
      </c>
      <c r="O28" s="167" t="s">
        <v>310</v>
      </c>
      <c r="P28" s="153" t="s">
        <v>25</v>
      </c>
      <c r="Q28" s="167" t="s">
        <v>608</v>
      </c>
      <c r="R28" s="158" t="s">
        <v>554</v>
      </c>
      <c r="S28" s="151">
        <v>1</v>
      </c>
      <c r="T28" s="146" t="s">
        <v>29</v>
      </c>
      <c r="U28" s="147" t="s">
        <v>609</v>
      </c>
    </row>
    <row r="29" spans="1:21" ht="54" customHeight="1">
      <c r="A29" s="146">
        <v>13</v>
      </c>
      <c r="B29" s="147" t="s">
        <v>605</v>
      </c>
      <c r="C29" s="163" t="s">
        <v>597</v>
      </c>
      <c r="D29" s="151">
        <v>3450000</v>
      </c>
      <c r="E29" s="166" t="s">
        <v>582</v>
      </c>
      <c r="F29" s="151">
        <v>3450000</v>
      </c>
      <c r="G29" s="151">
        <v>3450000</v>
      </c>
      <c r="H29" s="152" t="s">
        <v>25</v>
      </c>
      <c r="I29" s="147" t="s">
        <v>610</v>
      </c>
      <c r="J29" s="152" t="s">
        <v>25</v>
      </c>
      <c r="K29" s="152" t="s">
        <v>25</v>
      </c>
      <c r="L29" s="167" t="s">
        <v>49</v>
      </c>
      <c r="M29" s="167" t="s">
        <v>611</v>
      </c>
      <c r="N29" s="167" t="s">
        <v>611</v>
      </c>
      <c r="O29" s="153" t="s">
        <v>25</v>
      </c>
      <c r="P29" s="153" t="s">
        <v>25</v>
      </c>
      <c r="Q29" s="152" t="s">
        <v>25</v>
      </c>
      <c r="R29" s="158" t="s">
        <v>554</v>
      </c>
      <c r="S29" s="151">
        <v>1</v>
      </c>
      <c r="T29" s="146" t="s">
        <v>29</v>
      </c>
      <c r="U29" s="147" t="s">
        <v>612</v>
      </c>
    </row>
    <row r="30" spans="1:21" ht="54" customHeight="1">
      <c r="A30" s="146">
        <v>14</v>
      </c>
      <c r="B30" s="147" t="s">
        <v>605</v>
      </c>
      <c r="C30" s="163" t="s">
        <v>597</v>
      </c>
      <c r="D30" s="151">
        <v>32433000</v>
      </c>
      <c r="E30" s="166" t="s">
        <v>582</v>
      </c>
      <c r="F30" s="151">
        <v>32433000</v>
      </c>
      <c r="G30" s="151">
        <v>32433000</v>
      </c>
      <c r="H30" s="152" t="s">
        <v>25</v>
      </c>
      <c r="I30" s="147" t="s">
        <v>613</v>
      </c>
      <c r="J30" s="152" t="s">
        <v>25</v>
      </c>
      <c r="K30" s="152" t="s">
        <v>25</v>
      </c>
      <c r="L30" s="167" t="s">
        <v>49</v>
      </c>
      <c r="M30" s="167" t="s">
        <v>291</v>
      </c>
      <c r="N30" s="167" t="s">
        <v>291</v>
      </c>
      <c r="O30" s="153" t="s">
        <v>25</v>
      </c>
      <c r="P30" s="153" t="s">
        <v>25</v>
      </c>
      <c r="Q30" s="152" t="s">
        <v>25</v>
      </c>
      <c r="R30" s="158" t="s">
        <v>554</v>
      </c>
      <c r="S30" s="151">
        <v>1</v>
      </c>
      <c r="T30" s="146" t="s">
        <v>29</v>
      </c>
      <c r="U30" s="147" t="s">
        <v>236</v>
      </c>
    </row>
    <row r="31" spans="1:21" ht="54" customHeight="1">
      <c r="A31" s="146">
        <v>15</v>
      </c>
      <c r="B31" s="147" t="s">
        <v>605</v>
      </c>
      <c r="C31" s="163" t="s">
        <v>597</v>
      </c>
      <c r="D31" s="151">
        <v>173935253</v>
      </c>
      <c r="E31" s="166" t="s">
        <v>582</v>
      </c>
      <c r="F31" s="151">
        <v>173935253</v>
      </c>
      <c r="G31" s="151">
        <v>162235927</v>
      </c>
      <c r="H31" s="152" t="s">
        <v>25</v>
      </c>
      <c r="I31" s="147" t="s">
        <v>614</v>
      </c>
      <c r="J31" s="152" t="s">
        <v>25</v>
      </c>
      <c r="K31" s="152" t="s">
        <v>25</v>
      </c>
      <c r="L31" s="167" t="s">
        <v>49</v>
      </c>
      <c r="M31" s="167" t="s">
        <v>235</v>
      </c>
      <c r="N31" s="167" t="s">
        <v>235</v>
      </c>
      <c r="O31" s="153" t="s">
        <v>25</v>
      </c>
      <c r="P31" s="153" t="s">
        <v>25</v>
      </c>
      <c r="Q31" s="152" t="s">
        <v>25</v>
      </c>
      <c r="R31" s="158" t="s">
        <v>554</v>
      </c>
      <c r="S31" s="151">
        <v>1</v>
      </c>
      <c r="T31" s="146" t="s">
        <v>29</v>
      </c>
      <c r="U31" s="147" t="s">
        <v>609</v>
      </c>
    </row>
    <row r="32" spans="1:21" ht="36.75" customHeight="1">
      <c r="A32" s="268" t="s">
        <v>61</v>
      </c>
      <c r="B32" s="268"/>
      <c r="C32" s="268"/>
      <c r="D32" s="160">
        <f>D25+D26+D27+D28</f>
        <v>1562026970</v>
      </c>
      <c r="E32" s="2"/>
      <c r="F32" s="160">
        <f>F25+F26+F27+F28</f>
        <v>1562026970</v>
      </c>
      <c r="G32" s="160">
        <f>G25+G26+G27+G28</f>
        <v>1074715757</v>
      </c>
      <c r="H32" s="160" t="str">
        <f>H25</f>
        <v>-</v>
      </c>
      <c r="I32" s="269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1"/>
    </row>
    <row r="33" spans="1:21" ht="32.25" customHeight="1">
      <c r="A33" s="265" t="s">
        <v>615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7"/>
    </row>
    <row r="34" spans="1:21" ht="54" customHeight="1">
      <c r="A34" s="146">
        <v>16</v>
      </c>
      <c r="B34" s="147" t="s">
        <v>596</v>
      </c>
      <c r="C34" s="163" t="s">
        <v>616</v>
      </c>
      <c r="D34" s="151">
        <v>272315816</v>
      </c>
      <c r="E34" s="166" t="s">
        <v>582</v>
      </c>
      <c r="F34" s="151">
        <v>272315816</v>
      </c>
      <c r="G34" s="151">
        <v>269619619</v>
      </c>
      <c r="H34" s="152" t="s">
        <v>25</v>
      </c>
      <c r="I34" s="147" t="s">
        <v>598</v>
      </c>
      <c r="J34" s="152" t="s">
        <v>25</v>
      </c>
      <c r="K34" s="153" t="s">
        <v>25</v>
      </c>
      <c r="L34" s="154" t="s">
        <v>40</v>
      </c>
      <c r="M34" s="154" t="s">
        <v>599</v>
      </c>
      <c r="N34" s="154" t="s">
        <v>599</v>
      </c>
      <c r="O34" s="153" t="s">
        <v>25</v>
      </c>
      <c r="P34" s="153" t="s">
        <v>25</v>
      </c>
      <c r="Q34" s="154" t="s">
        <v>159</v>
      </c>
      <c r="R34" s="158" t="s">
        <v>554</v>
      </c>
      <c r="S34" s="151">
        <v>1</v>
      </c>
      <c r="T34" s="146" t="s">
        <v>29</v>
      </c>
      <c r="U34" s="147" t="s">
        <v>585</v>
      </c>
    </row>
    <row r="35" spans="1:21" ht="54" customHeight="1">
      <c r="A35" s="146">
        <v>17</v>
      </c>
      <c r="B35" s="147" t="s">
        <v>600</v>
      </c>
      <c r="C35" s="163" t="s">
        <v>616</v>
      </c>
      <c r="D35" s="151">
        <v>152007303</v>
      </c>
      <c r="E35" s="166" t="s">
        <v>582</v>
      </c>
      <c r="F35" s="151">
        <v>152007303</v>
      </c>
      <c r="G35" s="151">
        <v>2060715</v>
      </c>
      <c r="H35" s="152" t="s">
        <v>25</v>
      </c>
      <c r="I35" s="147" t="s">
        <v>601</v>
      </c>
      <c r="J35" s="152" t="s">
        <v>25</v>
      </c>
      <c r="K35" s="152" t="s">
        <v>25</v>
      </c>
      <c r="L35" s="154" t="s">
        <v>565</v>
      </c>
      <c r="M35" s="154" t="s">
        <v>159</v>
      </c>
      <c r="N35" s="154" t="s">
        <v>159</v>
      </c>
      <c r="O35" s="153" t="s">
        <v>25</v>
      </c>
      <c r="P35" s="153" t="s">
        <v>25</v>
      </c>
      <c r="Q35" s="153" t="s">
        <v>25</v>
      </c>
      <c r="R35" s="155" t="s">
        <v>548</v>
      </c>
      <c r="S35" s="151">
        <v>1</v>
      </c>
      <c r="T35" s="146" t="s">
        <v>29</v>
      </c>
      <c r="U35" s="147" t="s">
        <v>602</v>
      </c>
    </row>
    <row r="36" spans="1:21" ht="49.5" customHeight="1">
      <c r="A36" s="146">
        <v>18</v>
      </c>
      <c r="B36" s="147" t="s">
        <v>596</v>
      </c>
      <c r="C36" s="163" t="s">
        <v>616</v>
      </c>
      <c r="D36" s="151">
        <v>63668970</v>
      </c>
      <c r="E36" s="166" t="s">
        <v>582</v>
      </c>
      <c r="F36" s="151">
        <v>63668970</v>
      </c>
      <c r="G36" s="151">
        <v>63668970</v>
      </c>
      <c r="H36" s="152" t="s">
        <v>25</v>
      </c>
      <c r="I36" s="157" t="s">
        <v>603</v>
      </c>
      <c r="J36" s="152" t="s">
        <v>25</v>
      </c>
      <c r="K36" s="152" t="s">
        <v>25</v>
      </c>
      <c r="L36" s="154" t="s">
        <v>604</v>
      </c>
      <c r="M36" s="154" t="s">
        <v>288</v>
      </c>
      <c r="N36" s="154" t="s">
        <v>288</v>
      </c>
      <c r="O36" s="153" t="s">
        <v>25</v>
      </c>
      <c r="P36" s="153" t="s">
        <v>25</v>
      </c>
      <c r="Q36" s="153"/>
      <c r="R36" s="158" t="s">
        <v>554</v>
      </c>
      <c r="S36" s="151">
        <v>1</v>
      </c>
      <c r="T36" s="146" t="s">
        <v>29</v>
      </c>
      <c r="U36" s="147" t="s">
        <v>585</v>
      </c>
    </row>
    <row r="37" spans="1:21" ht="49.5" customHeight="1">
      <c r="A37" s="146">
        <v>19</v>
      </c>
      <c r="B37" s="147" t="s">
        <v>605</v>
      </c>
      <c r="C37" s="163" t="s">
        <v>616</v>
      </c>
      <c r="D37" s="151">
        <v>70669010</v>
      </c>
      <c r="E37" s="166" t="s">
        <v>582</v>
      </c>
      <c r="F37" s="151">
        <v>70669010</v>
      </c>
      <c r="G37" s="151">
        <v>70669010</v>
      </c>
      <c r="H37" s="152"/>
      <c r="I37" s="157" t="s">
        <v>606</v>
      </c>
      <c r="J37" s="147" t="s">
        <v>607</v>
      </c>
      <c r="K37" s="152" t="s">
        <v>25</v>
      </c>
      <c r="L37" s="167" t="s">
        <v>168</v>
      </c>
      <c r="M37" s="167" t="s">
        <v>69</v>
      </c>
      <c r="N37" s="167" t="s">
        <v>69</v>
      </c>
      <c r="O37" s="167" t="s">
        <v>310</v>
      </c>
      <c r="P37" s="153" t="s">
        <v>25</v>
      </c>
      <c r="Q37" s="167" t="s">
        <v>608</v>
      </c>
      <c r="R37" s="158" t="s">
        <v>554</v>
      </c>
      <c r="S37" s="151">
        <v>1</v>
      </c>
      <c r="T37" s="146" t="s">
        <v>29</v>
      </c>
      <c r="U37" s="147" t="s">
        <v>609</v>
      </c>
    </row>
    <row r="38" spans="1:21" ht="49.5" customHeight="1">
      <c r="A38" s="146">
        <v>20</v>
      </c>
      <c r="B38" s="147" t="s">
        <v>605</v>
      </c>
      <c r="C38" s="163" t="s">
        <v>616</v>
      </c>
      <c r="D38" s="151">
        <v>16575000</v>
      </c>
      <c r="E38" s="166" t="s">
        <v>582</v>
      </c>
      <c r="F38" s="151">
        <v>16575000</v>
      </c>
      <c r="G38" s="151">
        <v>16575000</v>
      </c>
      <c r="H38" s="152" t="s">
        <v>25</v>
      </c>
      <c r="I38" s="147" t="s">
        <v>610</v>
      </c>
      <c r="J38" s="152" t="s">
        <v>25</v>
      </c>
      <c r="K38" s="152" t="s">
        <v>25</v>
      </c>
      <c r="L38" s="167" t="s">
        <v>49</v>
      </c>
      <c r="M38" s="167" t="s">
        <v>611</v>
      </c>
      <c r="N38" s="167" t="s">
        <v>611</v>
      </c>
      <c r="O38" s="153" t="s">
        <v>25</v>
      </c>
      <c r="P38" s="153" t="s">
        <v>25</v>
      </c>
      <c r="Q38" s="153" t="s">
        <v>25</v>
      </c>
      <c r="R38" s="158" t="s">
        <v>554</v>
      </c>
      <c r="S38" s="151">
        <v>1</v>
      </c>
      <c r="T38" s="146" t="s">
        <v>29</v>
      </c>
      <c r="U38" s="147" t="s">
        <v>612</v>
      </c>
    </row>
    <row r="39" spans="1:21" ht="49.5" customHeight="1">
      <c r="A39" s="146">
        <v>21</v>
      </c>
      <c r="B39" s="147" t="s">
        <v>605</v>
      </c>
      <c r="C39" s="163" t="s">
        <v>616</v>
      </c>
      <c r="D39" s="151">
        <v>6980000</v>
      </c>
      <c r="E39" s="166" t="s">
        <v>582</v>
      </c>
      <c r="F39" s="151">
        <v>6980000</v>
      </c>
      <c r="G39" s="151">
        <v>6980000</v>
      </c>
      <c r="H39" s="152" t="s">
        <v>25</v>
      </c>
      <c r="I39" s="147" t="s">
        <v>613</v>
      </c>
      <c r="J39" s="152" t="s">
        <v>25</v>
      </c>
      <c r="K39" s="152" t="s">
        <v>25</v>
      </c>
      <c r="L39" s="167" t="s">
        <v>49</v>
      </c>
      <c r="M39" s="167" t="s">
        <v>291</v>
      </c>
      <c r="N39" s="167" t="s">
        <v>291</v>
      </c>
      <c r="O39" s="153" t="s">
        <v>25</v>
      </c>
      <c r="P39" s="153" t="s">
        <v>25</v>
      </c>
      <c r="Q39" s="153" t="s">
        <v>25</v>
      </c>
      <c r="R39" s="158" t="s">
        <v>554</v>
      </c>
      <c r="S39" s="151">
        <v>1</v>
      </c>
      <c r="T39" s="146" t="s">
        <v>29</v>
      </c>
      <c r="U39" s="147" t="s">
        <v>236</v>
      </c>
    </row>
    <row r="40" spans="1:21" ht="49.5" customHeight="1">
      <c r="A40" s="146">
        <v>22</v>
      </c>
      <c r="B40" s="147" t="s">
        <v>605</v>
      </c>
      <c r="C40" s="163" t="s">
        <v>616</v>
      </c>
      <c r="D40" s="151">
        <v>54670124</v>
      </c>
      <c r="E40" s="166" t="s">
        <v>582</v>
      </c>
      <c r="F40" s="151">
        <v>54670124</v>
      </c>
      <c r="G40" s="151">
        <v>65907464</v>
      </c>
      <c r="H40" s="152" t="s">
        <v>25</v>
      </c>
      <c r="I40" s="147" t="s">
        <v>614</v>
      </c>
      <c r="J40" s="147"/>
      <c r="K40" s="152"/>
      <c r="L40" s="167" t="s">
        <v>49</v>
      </c>
      <c r="M40" s="167" t="s">
        <v>235</v>
      </c>
      <c r="N40" s="167" t="s">
        <v>235</v>
      </c>
      <c r="O40" s="153" t="s">
        <v>25</v>
      </c>
      <c r="P40" s="153" t="s">
        <v>25</v>
      </c>
      <c r="Q40" s="153" t="s">
        <v>25</v>
      </c>
      <c r="R40" s="158" t="s">
        <v>554</v>
      </c>
      <c r="S40" s="151">
        <v>1</v>
      </c>
      <c r="T40" s="146" t="s">
        <v>29</v>
      </c>
      <c r="U40" s="147" t="s">
        <v>609</v>
      </c>
    </row>
    <row r="41" spans="1:21" ht="36.75" customHeight="1">
      <c r="A41" s="268" t="s">
        <v>71</v>
      </c>
      <c r="B41" s="268"/>
      <c r="C41" s="268"/>
      <c r="D41" s="160">
        <f>SUM(D34:D37)</f>
        <v>558661099</v>
      </c>
      <c r="E41" s="160"/>
      <c r="F41" s="160">
        <f>SUM(F34:F37)</f>
        <v>558661099</v>
      </c>
      <c r="G41" s="160">
        <f>SUM(G34:G37)</f>
        <v>406018314</v>
      </c>
      <c r="H41" s="160" t="str">
        <f>H34</f>
        <v>-</v>
      </c>
      <c r="I41" s="269"/>
      <c r="J41" s="270"/>
      <c r="K41" s="270"/>
      <c r="L41" s="270"/>
      <c r="M41" s="270"/>
      <c r="N41" s="270"/>
      <c r="O41" s="270"/>
      <c r="P41" s="270"/>
      <c r="Q41" s="270"/>
      <c r="R41" s="270"/>
      <c r="S41" s="270"/>
      <c r="T41" s="270"/>
      <c r="U41" s="271"/>
    </row>
    <row r="42" spans="1:21" ht="36.75" customHeight="1">
      <c r="A42" s="265" t="s">
        <v>617</v>
      </c>
      <c r="B42" s="266"/>
      <c r="C42" s="266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7"/>
    </row>
    <row r="43" spans="1:21" ht="63" customHeight="1">
      <c r="A43" s="168">
        <v>23</v>
      </c>
      <c r="B43" s="147" t="s">
        <v>600</v>
      </c>
      <c r="C43" s="169" t="s">
        <v>618</v>
      </c>
      <c r="D43" s="151">
        <v>50600000</v>
      </c>
      <c r="E43" s="166" t="s">
        <v>582</v>
      </c>
      <c r="F43" s="151">
        <v>50600000</v>
      </c>
      <c r="G43" s="170">
        <v>37360935</v>
      </c>
      <c r="H43" s="152" t="s">
        <v>25</v>
      </c>
      <c r="I43" s="147" t="s">
        <v>601</v>
      </c>
      <c r="J43" s="152" t="s">
        <v>25</v>
      </c>
      <c r="K43" s="152" t="s">
        <v>25</v>
      </c>
      <c r="L43" s="154" t="s">
        <v>565</v>
      </c>
      <c r="M43" s="154" t="s">
        <v>159</v>
      </c>
      <c r="N43" s="154" t="s">
        <v>159</v>
      </c>
      <c r="O43" s="153" t="s">
        <v>25</v>
      </c>
      <c r="P43" s="153" t="s">
        <v>25</v>
      </c>
      <c r="Q43" s="153" t="s">
        <v>25</v>
      </c>
      <c r="R43" s="155" t="s">
        <v>548</v>
      </c>
      <c r="S43" s="151">
        <v>1</v>
      </c>
      <c r="T43" s="146" t="s">
        <v>29</v>
      </c>
      <c r="U43" s="147" t="s">
        <v>602</v>
      </c>
    </row>
    <row r="44" spans="1:21" ht="63" customHeight="1">
      <c r="A44" s="168">
        <v>24</v>
      </c>
      <c r="B44" s="147" t="s">
        <v>605</v>
      </c>
      <c r="C44" s="169" t="s">
        <v>618</v>
      </c>
      <c r="D44" s="151">
        <v>9366000</v>
      </c>
      <c r="E44" s="166" t="s">
        <v>582</v>
      </c>
      <c r="F44" s="151">
        <v>9366000</v>
      </c>
      <c r="G44" s="151">
        <v>9366000</v>
      </c>
      <c r="H44" s="152" t="s">
        <v>25</v>
      </c>
      <c r="I44" s="147" t="s">
        <v>613</v>
      </c>
      <c r="J44" s="152" t="s">
        <v>25</v>
      </c>
      <c r="K44" s="152" t="s">
        <v>25</v>
      </c>
      <c r="L44" s="167" t="s">
        <v>49</v>
      </c>
      <c r="M44" s="167" t="s">
        <v>291</v>
      </c>
      <c r="N44" s="167" t="s">
        <v>291</v>
      </c>
      <c r="O44" s="153" t="s">
        <v>25</v>
      </c>
      <c r="P44" s="153" t="s">
        <v>25</v>
      </c>
      <c r="Q44" s="153" t="s">
        <v>25</v>
      </c>
      <c r="R44" s="158" t="s">
        <v>554</v>
      </c>
      <c r="S44" s="151">
        <v>1</v>
      </c>
      <c r="T44" s="146" t="s">
        <v>29</v>
      </c>
      <c r="U44" s="147" t="s">
        <v>236</v>
      </c>
    </row>
    <row r="45" spans="1:21" ht="63" customHeight="1">
      <c r="A45" s="168">
        <v>25</v>
      </c>
      <c r="B45" s="147" t="s">
        <v>605</v>
      </c>
      <c r="C45" s="169" t="s">
        <v>618</v>
      </c>
      <c r="D45" s="151">
        <v>1219550</v>
      </c>
      <c r="E45" s="166" t="s">
        <v>582</v>
      </c>
      <c r="F45" s="151">
        <v>1219550</v>
      </c>
      <c r="G45" s="151">
        <v>1681536</v>
      </c>
      <c r="H45" s="152" t="s">
        <v>25</v>
      </c>
      <c r="I45" s="147" t="s">
        <v>614</v>
      </c>
      <c r="J45" s="147"/>
      <c r="K45" s="152"/>
      <c r="L45" s="167" t="s">
        <v>49</v>
      </c>
      <c r="M45" s="167" t="s">
        <v>235</v>
      </c>
      <c r="N45" s="167" t="s">
        <v>235</v>
      </c>
      <c r="O45" s="153" t="s">
        <v>25</v>
      </c>
      <c r="P45" s="153" t="s">
        <v>25</v>
      </c>
      <c r="Q45" s="153" t="s">
        <v>25</v>
      </c>
      <c r="R45" s="158" t="s">
        <v>554</v>
      </c>
      <c r="S45" s="151">
        <v>1</v>
      </c>
      <c r="T45" s="146" t="s">
        <v>29</v>
      </c>
      <c r="U45" s="147" t="s">
        <v>609</v>
      </c>
    </row>
    <row r="46" spans="1:21" ht="36.75" customHeight="1">
      <c r="A46" s="268" t="s">
        <v>98</v>
      </c>
      <c r="B46" s="268"/>
      <c r="C46" s="268"/>
      <c r="D46" s="160">
        <f>D43</f>
        <v>50600000</v>
      </c>
      <c r="E46" s="2"/>
      <c r="F46" s="160">
        <f>F43</f>
        <v>50600000</v>
      </c>
      <c r="G46" s="160">
        <f>G43</f>
        <v>37360935</v>
      </c>
      <c r="H46" s="160"/>
      <c r="I46" s="269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1"/>
    </row>
    <row r="47" spans="1:21" ht="32.25" customHeight="1">
      <c r="A47" s="265" t="s">
        <v>619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  <c r="O47" s="266"/>
      <c r="P47" s="266"/>
      <c r="Q47" s="266"/>
      <c r="R47" s="266"/>
      <c r="S47" s="266"/>
      <c r="T47" s="266"/>
      <c r="U47" s="267"/>
    </row>
    <row r="48" spans="1:21" ht="54" customHeight="1">
      <c r="A48" s="146">
        <v>26</v>
      </c>
      <c r="B48" s="147" t="s">
        <v>620</v>
      </c>
      <c r="C48" s="163" t="s">
        <v>621</v>
      </c>
      <c r="D48" s="151">
        <v>98194000</v>
      </c>
      <c r="E48" s="150" t="s">
        <v>23</v>
      </c>
      <c r="F48" s="151">
        <v>98194000</v>
      </c>
      <c r="G48" s="151">
        <v>97683014</v>
      </c>
      <c r="H48" s="152" t="s">
        <v>25</v>
      </c>
      <c r="I48" s="147" t="s">
        <v>622</v>
      </c>
      <c r="J48" s="152" t="s">
        <v>25</v>
      </c>
      <c r="K48" s="153" t="s">
        <v>25</v>
      </c>
      <c r="L48" s="154" t="s">
        <v>305</v>
      </c>
      <c r="M48" s="154" t="s">
        <v>564</v>
      </c>
      <c r="N48" s="154" t="s">
        <v>564</v>
      </c>
      <c r="O48" s="153" t="s">
        <v>25</v>
      </c>
      <c r="P48" s="153" t="s">
        <v>25</v>
      </c>
      <c r="Q48" s="154" t="s">
        <v>412</v>
      </c>
      <c r="R48" s="158" t="s">
        <v>554</v>
      </c>
      <c r="S48" s="151">
        <v>1</v>
      </c>
      <c r="T48" s="146" t="s">
        <v>29</v>
      </c>
      <c r="U48" s="147" t="s">
        <v>623</v>
      </c>
    </row>
    <row r="49" spans="1:21" ht="54" customHeight="1">
      <c r="A49" s="146">
        <v>27</v>
      </c>
      <c r="B49" s="147" t="s">
        <v>624</v>
      </c>
      <c r="C49" s="163" t="s">
        <v>621</v>
      </c>
      <c r="D49" s="151">
        <v>11520000</v>
      </c>
      <c r="E49" s="150" t="s">
        <v>23</v>
      </c>
      <c r="F49" s="151">
        <v>11520000</v>
      </c>
      <c r="G49" s="151">
        <v>11518808</v>
      </c>
      <c r="H49" s="152" t="s">
        <v>25</v>
      </c>
      <c r="I49" s="147" t="s">
        <v>625</v>
      </c>
      <c r="J49" s="152" t="s">
        <v>25</v>
      </c>
      <c r="K49" s="153" t="s">
        <v>25</v>
      </c>
      <c r="L49" s="154" t="s">
        <v>151</v>
      </c>
      <c r="M49" s="154" t="s">
        <v>626</v>
      </c>
      <c r="N49" s="154" t="s">
        <v>626</v>
      </c>
      <c r="O49" s="153" t="s">
        <v>25</v>
      </c>
      <c r="P49" s="153" t="s">
        <v>25</v>
      </c>
      <c r="Q49" s="154" t="s">
        <v>576</v>
      </c>
      <c r="R49" s="158" t="s">
        <v>554</v>
      </c>
      <c r="S49" s="151">
        <v>1</v>
      </c>
      <c r="T49" s="146" t="s">
        <v>29</v>
      </c>
      <c r="U49" s="147" t="s">
        <v>623</v>
      </c>
    </row>
    <row r="50" spans="1:21" ht="36.75" customHeight="1">
      <c r="A50" s="268" t="s">
        <v>122</v>
      </c>
      <c r="B50" s="268"/>
      <c r="C50" s="268"/>
      <c r="D50" s="160">
        <f>D48+D49</f>
        <v>109714000</v>
      </c>
      <c r="E50" s="2"/>
      <c r="F50" s="160">
        <f>F48+F49</f>
        <v>109714000</v>
      </c>
      <c r="G50" s="160">
        <f>G48+G49</f>
        <v>109201822</v>
      </c>
      <c r="H50" s="160" t="str">
        <f>H48</f>
        <v>-</v>
      </c>
      <c r="I50" s="269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1"/>
    </row>
    <row r="51" spans="1:21" ht="32.25" customHeight="1">
      <c r="A51" s="265" t="s">
        <v>627</v>
      </c>
      <c r="B51" s="266"/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7"/>
    </row>
    <row r="52" spans="1:21" ht="54" customHeight="1">
      <c r="A52" s="146">
        <v>28</v>
      </c>
      <c r="B52" s="147" t="s">
        <v>628</v>
      </c>
      <c r="C52" s="163" t="s">
        <v>629</v>
      </c>
      <c r="D52" s="151">
        <v>1740000000</v>
      </c>
      <c r="E52" s="150" t="s">
        <v>630</v>
      </c>
      <c r="F52" s="151">
        <v>1450000000</v>
      </c>
      <c r="G52" s="151">
        <v>1450000000</v>
      </c>
      <c r="H52" s="152" t="s">
        <v>25</v>
      </c>
      <c r="I52" s="147" t="s">
        <v>631</v>
      </c>
      <c r="J52" s="152" t="s">
        <v>25</v>
      </c>
      <c r="K52" s="153" t="s">
        <v>25</v>
      </c>
      <c r="L52" s="154" t="s">
        <v>114</v>
      </c>
      <c r="M52" s="154" t="s">
        <v>126</v>
      </c>
      <c r="N52" s="154" t="s">
        <v>126</v>
      </c>
      <c r="O52" s="153" t="s">
        <v>25</v>
      </c>
      <c r="P52" s="153" t="s">
        <v>25</v>
      </c>
      <c r="Q52" s="154" t="s">
        <v>155</v>
      </c>
      <c r="R52" s="158" t="s">
        <v>554</v>
      </c>
      <c r="S52" s="151">
        <v>1</v>
      </c>
      <c r="T52" s="146" t="s">
        <v>29</v>
      </c>
      <c r="U52" s="147" t="s">
        <v>632</v>
      </c>
    </row>
    <row r="53" spans="1:21" ht="36.75" customHeight="1">
      <c r="A53" s="268" t="s">
        <v>182</v>
      </c>
      <c r="B53" s="268"/>
      <c r="C53" s="268"/>
      <c r="D53" s="160">
        <f>D52</f>
        <v>1740000000</v>
      </c>
      <c r="E53" s="2"/>
      <c r="F53" s="160">
        <f>F52</f>
        <v>1450000000</v>
      </c>
      <c r="G53" s="160">
        <f>G52</f>
        <v>1450000000</v>
      </c>
      <c r="H53" s="160" t="str">
        <f>H52</f>
        <v>-</v>
      </c>
      <c r="I53" s="269"/>
      <c r="J53" s="270"/>
      <c r="K53" s="270"/>
      <c r="L53" s="270"/>
      <c r="M53" s="270"/>
      <c r="N53" s="270"/>
      <c r="O53" s="270"/>
      <c r="P53" s="270"/>
      <c r="Q53" s="270"/>
      <c r="R53" s="270"/>
      <c r="S53" s="270"/>
      <c r="T53" s="270"/>
      <c r="U53" s="271"/>
    </row>
    <row r="54" spans="1:21" ht="36.75" customHeight="1">
      <c r="A54" s="265" t="s">
        <v>633</v>
      </c>
      <c r="B54" s="266"/>
      <c r="C54" s="266"/>
      <c r="D54" s="266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7"/>
    </row>
    <row r="55" spans="1:21" ht="52.5" customHeight="1">
      <c r="A55" s="146">
        <v>29</v>
      </c>
      <c r="B55" s="147" t="s">
        <v>634</v>
      </c>
      <c r="C55" s="171" t="s">
        <v>201</v>
      </c>
      <c r="D55" s="151">
        <v>184570000</v>
      </c>
      <c r="E55" s="146" t="s">
        <v>23</v>
      </c>
      <c r="F55" s="151">
        <v>184570000</v>
      </c>
      <c r="G55" s="151">
        <v>172732983</v>
      </c>
      <c r="H55" s="152" t="s">
        <v>25</v>
      </c>
      <c r="I55" s="147" t="s">
        <v>635</v>
      </c>
      <c r="J55" s="152" t="s">
        <v>25</v>
      </c>
      <c r="K55" s="153" t="s">
        <v>25</v>
      </c>
      <c r="L55" s="154" t="s">
        <v>576</v>
      </c>
      <c r="M55" s="154" t="s">
        <v>159</v>
      </c>
      <c r="N55" s="154" t="s">
        <v>159</v>
      </c>
      <c r="O55" s="153" t="s">
        <v>25</v>
      </c>
      <c r="P55" s="153" t="s">
        <v>25</v>
      </c>
      <c r="Q55" s="154" t="s">
        <v>636</v>
      </c>
      <c r="R55" s="158" t="s">
        <v>554</v>
      </c>
      <c r="S55" s="151">
        <v>1</v>
      </c>
      <c r="T55" s="146" t="s">
        <v>29</v>
      </c>
      <c r="U55" s="158" t="s">
        <v>637</v>
      </c>
    </row>
    <row r="56" spans="1:21" ht="36.75" customHeight="1">
      <c r="A56" s="268" t="s">
        <v>638</v>
      </c>
      <c r="B56" s="268"/>
      <c r="C56" s="268"/>
      <c r="D56" s="160">
        <f>D55</f>
        <v>184570000</v>
      </c>
      <c r="E56" s="2"/>
      <c r="F56" s="160">
        <f>F55</f>
        <v>184570000</v>
      </c>
      <c r="G56" s="160">
        <f>G55</f>
        <v>172732983</v>
      </c>
      <c r="H56" s="160" t="str">
        <f>H55</f>
        <v>-</v>
      </c>
      <c r="I56" s="269"/>
      <c r="J56" s="270"/>
      <c r="K56" s="270"/>
      <c r="L56" s="270"/>
      <c r="M56" s="270"/>
      <c r="N56" s="270"/>
      <c r="O56" s="270"/>
      <c r="P56" s="270"/>
      <c r="Q56" s="270"/>
      <c r="R56" s="270"/>
      <c r="S56" s="270"/>
      <c r="T56" s="270"/>
      <c r="U56" s="271"/>
    </row>
    <row r="57" spans="1:21" ht="36.75" customHeight="1">
      <c r="A57" s="172"/>
      <c r="B57" s="172"/>
      <c r="C57" s="172"/>
      <c r="D57" s="173"/>
      <c r="E57" s="174"/>
      <c r="F57" s="173"/>
      <c r="G57" s="173"/>
      <c r="H57" s="173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</row>
    <row r="58" spans="1:21" ht="36.75" customHeight="1">
      <c r="A58" s="172"/>
      <c r="B58" s="172"/>
      <c r="C58" s="172"/>
      <c r="D58" s="173"/>
      <c r="E58" s="174"/>
      <c r="F58" s="173"/>
      <c r="G58" s="173"/>
      <c r="H58" s="173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</row>
    <row r="59" spans="1:21" ht="60" customHeight="1">
      <c r="B59" s="262"/>
      <c r="C59" s="262"/>
      <c r="D59" s="176"/>
      <c r="E59" s="264"/>
      <c r="F59" s="264"/>
      <c r="G59" s="177"/>
      <c r="H59" s="78"/>
    </row>
    <row r="60" spans="1:21" ht="63" customHeight="1">
      <c r="B60" s="262"/>
      <c r="C60" s="262"/>
      <c r="D60" s="176"/>
      <c r="E60" s="272"/>
      <c r="F60" s="272"/>
      <c r="G60" s="178"/>
      <c r="H60" s="45"/>
      <c r="N60" s="179"/>
      <c r="O60" s="179"/>
      <c r="P60" s="179"/>
      <c r="Q60" s="46"/>
    </row>
    <row r="61" spans="1:21" ht="53.25" customHeight="1">
      <c r="B61" s="262"/>
      <c r="C61" s="262"/>
      <c r="D61" s="178"/>
      <c r="E61" s="263"/>
      <c r="F61" s="263"/>
      <c r="G61" s="180"/>
      <c r="H61" s="181"/>
      <c r="N61" s="46"/>
      <c r="O61" s="46"/>
      <c r="P61" s="46"/>
      <c r="Q61" s="46"/>
    </row>
    <row r="62" spans="1:21" ht="57.75" customHeight="1">
      <c r="B62" s="262"/>
      <c r="C62" s="262"/>
      <c r="D62" s="182"/>
      <c r="E62" s="264"/>
      <c r="F62" s="264"/>
      <c r="G62" s="177"/>
      <c r="H62" s="78"/>
    </row>
    <row r="63" spans="1:21">
      <c r="G63" s="79"/>
      <c r="H63" s="79"/>
    </row>
    <row r="65" spans="4:8">
      <c r="D65" s="79"/>
      <c r="G65" s="79"/>
      <c r="H65" s="79"/>
    </row>
    <row r="74" spans="4:8">
      <c r="G74" s="79"/>
      <c r="H74" s="79"/>
    </row>
  </sheetData>
  <mergeCells count="61">
    <mergeCell ref="A2:T2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Q6:Q7"/>
    <mergeCell ref="R6:R7"/>
    <mergeCell ref="S6:T6"/>
    <mergeCell ref="A8:U8"/>
    <mergeCell ref="A11:C11"/>
    <mergeCell ref="I11:U11"/>
    <mergeCell ref="J5:J7"/>
    <mergeCell ref="K5:K7"/>
    <mergeCell ref="L5:R5"/>
    <mergeCell ref="S5:T5"/>
    <mergeCell ref="U5:U7"/>
    <mergeCell ref="L6:L7"/>
    <mergeCell ref="M6:M7"/>
    <mergeCell ref="N6:N7"/>
    <mergeCell ref="O6:O7"/>
    <mergeCell ref="P6:P7"/>
    <mergeCell ref="A12:U12"/>
    <mergeCell ref="A14:C14"/>
    <mergeCell ref="I14:U14"/>
    <mergeCell ref="A15:U15"/>
    <mergeCell ref="A18:C18"/>
    <mergeCell ref="I18:U18"/>
    <mergeCell ref="A19:U19"/>
    <mergeCell ref="A23:C23"/>
    <mergeCell ref="I23:U23"/>
    <mergeCell ref="A24:U24"/>
    <mergeCell ref="A32:C32"/>
    <mergeCell ref="I32:U32"/>
    <mergeCell ref="A33:U33"/>
    <mergeCell ref="A41:C41"/>
    <mergeCell ref="I41:U41"/>
    <mergeCell ref="A42:U42"/>
    <mergeCell ref="A46:C46"/>
    <mergeCell ref="I46:U46"/>
    <mergeCell ref="A47:U47"/>
    <mergeCell ref="A50:C50"/>
    <mergeCell ref="I50:U50"/>
    <mergeCell ref="A51:U51"/>
    <mergeCell ref="A53:C53"/>
    <mergeCell ref="I53:U53"/>
    <mergeCell ref="B61:C61"/>
    <mergeCell ref="E61:F61"/>
    <mergeCell ref="B62:C62"/>
    <mergeCell ref="E62:F62"/>
    <mergeCell ref="A54:U54"/>
    <mergeCell ref="A56:C56"/>
    <mergeCell ref="I56:U56"/>
    <mergeCell ref="B59:C59"/>
    <mergeCell ref="E59:F59"/>
    <mergeCell ref="B60:C60"/>
    <mergeCell ref="E60:F60"/>
  </mergeCells>
  <printOptions horizontalCentered="1"/>
  <pageMargins left="0.11811023622047245" right="0.11811023622047245" top="0.15748031496062992" bottom="0.15748031496062992" header="0.11811023622047245" footer="0.11811023622047245"/>
  <pageSetup paperSize="14" scale="3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9"/>
  <sheetViews>
    <sheetView topLeftCell="A4" zoomScale="70" zoomScaleNormal="70" workbookViewId="0">
      <pane ySplit="1" topLeftCell="A80" activePane="bottomLeft" state="frozen"/>
      <selection activeCell="E4" sqref="E4"/>
      <selection pane="bottomLeft" activeCell="AC11" sqref="AC11"/>
    </sheetView>
  </sheetViews>
  <sheetFormatPr defaultRowHeight="15.75"/>
  <cols>
    <col min="1" max="1" width="9" style="76"/>
    <col min="2" max="2" width="7.625" style="76" bestFit="1" customWidth="1"/>
    <col min="3" max="3" width="46.375" style="76" customWidth="1"/>
    <col min="4" max="4" width="43.25" style="76" bestFit="1" customWidth="1"/>
    <col min="5" max="5" width="16.625" style="91" bestFit="1" customWidth="1"/>
    <col min="6" max="6" width="18.125" style="128" customWidth="1"/>
    <col min="7" max="7" width="25.875" style="55" customWidth="1"/>
    <col min="8" max="8" width="25.875" style="128" customWidth="1"/>
    <col min="9" max="9" width="45.25" style="76" customWidth="1"/>
    <col min="10" max="10" width="16.875" style="128" customWidth="1"/>
    <col min="11" max="11" width="12.125" style="128" bestFit="1" customWidth="1"/>
    <col min="12" max="12" width="12" style="128" bestFit="1" customWidth="1"/>
    <col min="13" max="13" width="13" style="128" bestFit="1" customWidth="1"/>
    <col min="14" max="14" width="10.875" style="55" customWidth="1"/>
    <col min="15" max="15" width="21.25" style="55" customWidth="1"/>
    <col min="16" max="16" width="7.25" style="55" customWidth="1"/>
    <col min="17" max="17" width="9.5" style="76" customWidth="1"/>
    <col min="18" max="249" width="9" style="76"/>
    <col min="250" max="250" width="7.625" style="76" bestFit="1" customWidth="1"/>
    <col min="251" max="251" width="46.375" style="76" customWidth="1"/>
    <col min="252" max="252" width="43.25" style="76" bestFit="1" customWidth="1"/>
    <col min="253" max="253" width="16.625" style="76" bestFit="1" customWidth="1"/>
    <col min="254" max="254" width="18.125" style="76" customWidth="1"/>
    <col min="255" max="256" width="25.875" style="76" customWidth="1"/>
    <col min="257" max="257" width="45.25" style="76" customWidth="1"/>
    <col min="258" max="258" width="16.875" style="76" customWidth="1"/>
    <col min="259" max="259" width="12.125" style="76" bestFit="1" customWidth="1"/>
    <col min="260" max="260" width="12" style="76" bestFit="1" customWidth="1"/>
    <col min="261" max="261" width="13" style="76" bestFit="1" customWidth="1"/>
    <col min="262" max="262" width="10.875" style="76" customWidth="1"/>
    <col min="263" max="263" width="21.25" style="76" customWidth="1"/>
    <col min="264" max="264" width="7.25" style="76" customWidth="1"/>
    <col min="265" max="265" width="9.5" style="76" customWidth="1"/>
    <col min="266" max="266" width="9" style="76"/>
    <col min="267" max="268" width="19.5" style="76" bestFit="1" customWidth="1"/>
    <col min="269" max="269" width="21.25" style="76" bestFit="1" customWidth="1"/>
    <col min="270" max="270" width="20.25" style="76" bestFit="1" customWidth="1"/>
    <col min="271" max="271" width="21.25" style="76" bestFit="1" customWidth="1"/>
    <col min="272" max="272" width="20.25" style="76" bestFit="1" customWidth="1"/>
    <col min="273" max="273" width="21.75" style="76" bestFit="1" customWidth="1"/>
    <col min="274" max="274" width="19.5" style="76" bestFit="1" customWidth="1"/>
    <col min="275" max="505" width="9" style="76"/>
    <col min="506" max="506" width="7.625" style="76" bestFit="1" customWidth="1"/>
    <col min="507" max="507" width="46.375" style="76" customWidth="1"/>
    <col min="508" max="508" width="43.25" style="76" bestFit="1" customWidth="1"/>
    <col min="509" max="509" width="16.625" style="76" bestFit="1" customWidth="1"/>
    <col min="510" max="510" width="18.125" style="76" customWidth="1"/>
    <col min="511" max="512" width="25.875" style="76" customWidth="1"/>
    <col min="513" max="513" width="45.25" style="76" customWidth="1"/>
    <col min="514" max="514" width="16.875" style="76" customWidth="1"/>
    <col min="515" max="515" width="12.125" style="76" bestFit="1" customWidth="1"/>
    <col min="516" max="516" width="12" style="76" bestFit="1" customWidth="1"/>
    <col min="517" max="517" width="13" style="76" bestFit="1" customWidth="1"/>
    <col min="518" max="518" width="10.875" style="76" customWidth="1"/>
    <col min="519" max="519" width="21.25" style="76" customWidth="1"/>
    <col min="520" max="520" width="7.25" style="76" customWidth="1"/>
    <col min="521" max="521" width="9.5" style="76" customWidth="1"/>
    <col min="522" max="522" width="9" style="76"/>
    <col min="523" max="524" width="19.5" style="76" bestFit="1" customWidth="1"/>
    <col min="525" max="525" width="21.25" style="76" bestFit="1" customWidth="1"/>
    <col min="526" max="526" width="20.25" style="76" bestFit="1" customWidth="1"/>
    <col min="527" max="527" width="21.25" style="76" bestFit="1" customWidth="1"/>
    <col min="528" max="528" width="20.25" style="76" bestFit="1" customWidth="1"/>
    <col min="529" max="529" width="21.75" style="76" bestFit="1" customWidth="1"/>
    <col min="530" max="530" width="19.5" style="76" bestFit="1" customWidth="1"/>
    <col min="531" max="761" width="9" style="76"/>
    <col min="762" max="762" width="7.625" style="76" bestFit="1" customWidth="1"/>
    <col min="763" max="763" width="46.375" style="76" customWidth="1"/>
    <col min="764" max="764" width="43.25" style="76" bestFit="1" customWidth="1"/>
    <col min="765" max="765" width="16.625" style="76" bestFit="1" customWidth="1"/>
    <col min="766" max="766" width="18.125" style="76" customWidth="1"/>
    <col min="767" max="768" width="25.875" style="76" customWidth="1"/>
    <col min="769" max="769" width="45.25" style="76" customWidth="1"/>
    <col min="770" max="770" width="16.875" style="76" customWidth="1"/>
    <col min="771" max="771" width="12.125" style="76" bestFit="1" customWidth="1"/>
    <col min="772" max="772" width="12" style="76" bestFit="1" customWidth="1"/>
    <col min="773" max="773" width="13" style="76" bestFit="1" customWidth="1"/>
    <col min="774" max="774" width="10.875" style="76" customWidth="1"/>
    <col min="775" max="775" width="21.25" style="76" customWidth="1"/>
    <col min="776" max="776" width="7.25" style="76" customWidth="1"/>
    <col min="777" max="777" width="9.5" style="76" customWidth="1"/>
    <col min="778" max="778" width="9" style="76"/>
    <col min="779" max="780" width="19.5" style="76" bestFit="1" customWidth="1"/>
    <col min="781" max="781" width="21.25" style="76" bestFit="1" customWidth="1"/>
    <col min="782" max="782" width="20.25" style="76" bestFit="1" customWidth="1"/>
    <col min="783" max="783" width="21.25" style="76" bestFit="1" customWidth="1"/>
    <col min="784" max="784" width="20.25" style="76" bestFit="1" customWidth="1"/>
    <col min="785" max="785" width="21.75" style="76" bestFit="1" customWidth="1"/>
    <col min="786" max="786" width="19.5" style="76" bestFit="1" customWidth="1"/>
    <col min="787" max="1017" width="9" style="76"/>
    <col min="1018" max="1018" width="7.625" style="76" bestFit="1" customWidth="1"/>
    <col min="1019" max="1019" width="46.375" style="76" customWidth="1"/>
    <col min="1020" max="1020" width="43.25" style="76" bestFit="1" customWidth="1"/>
    <col min="1021" max="1021" width="16.625" style="76" bestFit="1" customWidth="1"/>
    <col min="1022" max="1022" width="18.125" style="76" customWidth="1"/>
    <col min="1023" max="1024" width="25.875" style="76" customWidth="1"/>
    <col min="1025" max="1025" width="45.25" style="76" customWidth="1"/>
    <col min="1026" max="1026" width="16.875" style="76" customWidth="1"/>
    <col min="1027" max="1027" width="12.125" style="76" bestFit="1" customWidth="1"/>
    <col min="1028" max="1028" width="12" style="76" bestFit="1" customWidth="1"/>
    <col min="1029" max="1029" width="13" style="76" bestFit="1" customWidth="1"/>
    <col min="1030" max="1030" width="10.875" style="76" customWidth="1"/>
    <col min="1031" max="1031" width="21.25" style="76" customWidth="1"/>
    <col min="1032" max="1032" width="7.25" style="76" customWidth="1"/>
    <col min="1033" max="1033" width="9.5" style="76" customWidth="1"/>
    <col min="1034" max="1034" width="9" style="76"/>
    <col min="1035" max="1036" width="19.5" style="76" bestFit="1" customWidth="1"/>
    <col min="1037" max="1037" width="21.25" style="76" bestFit="1" customWidth="1"/>
    <col min="1038" max="1038" width="20.25" style="76" bestFit="1" customWidth="1"/>
    <col min="1039" max="1039" width="21.25" style="76" bestFit="1" customWidth="1"/>
    <col min="1040" max="1040" width="20.25" style="76" bestFit="1" customWidth="1"/>
    <col min="1041" max="1041" width="21.75" style="76" bestFit="1" customWidth="1"/>
    <col min="1042" max="1042" width="19.5" style="76" bestFit="1" customWidth="1"/>
    <col min="1043" max="1273" width="9" style="76"/>
    <col min="1274" max="1274" width="7.625" style="76" bestFit="1" customWidth="1"/>
    <col min="1275" max="1275" width="46.375" style="76" customWidth="1"/>
    <col min="1276" max="1276" width="43.25" style="76" bestFit="1" customWidth="1"/>
    <col min="1277" max="1277" width="16.625" style="76" bestFit="1" customWidth="1"/>
    <col min="1278" max="1278" width="18.125" style="76" customWidth="1"/>
    <col min="1279" max="1280" width="25.875" style="76" customWidth="1"/>
    <col min="1281" max="1281" width="45.25" style="76" customWidth="1"/>
    <col min="1282" max="1282" width="16.875" style="76" customWidth="1"/>
    <col min="1283" max="1283" width="12.125" style="76" bestFit="1" customWidth="1"/>
    <col min="1284" max="1284" width="12" style="76" bestFit="1" customWidth="1"/>
    <col min="1285" max="1285" width="13" style="76" bestFit="1" customWidth="1"/>
    <col min="1286" max="1286" width="10.875" style="76" customWidth="1"/>
    <col min="1287" max="1287" width="21.25" style="76" customWidth="1"/>
    <col min="1288" max="1288" width="7.25" style="76" customWidth="1"/>
    <col min="1289" max="1289" width="9.5" style="76" customWidth="1"/>
    <col min="1290" max="1290" width="9" style="76"/>
    <col min="1291" max="1292" width="19.5" style="76" bestFit="1" customWidth="1"/>
    <col min="1293" max="1293" width="21.25" style="76" bestFit="1" customWidth="1"/>
    <col min="1294" max="1294" width="20.25" style="76" bestFit="1" customWidth="1"/>
    <col min="1295" max="1295" width="21.25" style="76" bestFit="1" customWidth="1"/>
    <col min="1296" max="1296" width="20.25" style="76" bestFit="1" customWidth="1"/>
    <col min="1297" max="1297" width="21.75" style="76" bestFit="1" customWidth="1"/>
    <col min="1298" max="1298" width="19.5" style="76" bestFit="1" customWidth="1"/>
    <col min="1299" max="1529" width="9" style="76"/>
    <col min="1530" max="1530" width="7.625" style="76" bestFit="1" customWidth="1"/>
    <col min="1531" max="1531" width="46.375" style="76" customWidth="1"/>
    <col min="1532" max="1532" width="43.25" style="76" bestFit="1" customWidth="1"/>
    <col min="1533" max="1533" width="16.625" style="76" bestFit="1" customWidth="1"/>
    <col min="1534" max="1534" width="18.125" style="76" customWidth="1"/>
    <col min="1535" max="1536" width="25.875" style="76" customWidth="1"/>
    <col min="1537" max="1537" width="45.25" style="76" customWidth="1"/>
    <col min="1538" max="1538" width="16.875" style="76" customWidth="1"/>
    <col min="1539" max="1539" width="12.125" style="76" bestFit="1" customWidth="1"/>
    <col min="1540" max="1540" width="12" style="76" bestFit="1" customWidth="1"/>
    <col min="1541" max="1541" width="13" style="76" bestFit="1" customWidth="1"/>
    <col min="1542" max="1542" width="10.875" style="76" customWidth="1"/>
    <col min="1543" max="1543" width="21.25" style="76" customWidth="1"/>
    <col min="1544" max="1544" width="7.25" style="76" customWidth="1"/>
    <col min="1545" max="1545" width="9.5" style="76" customWidth="1"/>
    <col min="1546" max="1546" width="9" style="76"/>
    <col min="1547" max="1548" width="19.5" style="76" bestFit="1" customWidth="1"/>
    <col min="1549" max="1549" width="21.25" style="76" bestFit="1" customWidth="1"/>
    <col min="1550" max="1550" width="20.25" style="76" bestFit="1" customWidth="1"/>
    <col min="1551" max="1551" width="21.25" style="76" bestFit="1" customWidth="1"/>
    <col min="1552" max="1552" width="20.25" style="76" bestFit="1" customWidth="1"/>
    <col min="1553" max="1553" width="21.75" style="76" bestFit="1" customWidth="1"/>
    <col min="1554" max="1554" width="19.5" style="76" bestFit="1" customWidth="1"/>
    <col min="1555" max="1785" width="9" style="76"/>
    <col min="1786" max="1786" width="7.625" style="76" bestFit="1" customWidth="1"/>
    <col min="1787" max="1787" width="46.375" style="76" customWidth="1"/>
    <col min="1788" max="1788" width="43.25" style="76" bestFit="1" customWidth="1"/>
    <col min="1789" max="1789" width="16.625" style="76" bestFit="1" customWidth="1"/>
    <col min="1790" max="1790" width="18.125" style="76" customWidth="1"/>
    <col min="1791" max="1792" width="25.875" style="76" customWidth="1"/>
    <col min="1793" max="1793" width="45.25" style="76" customWidth="1"/>
    <col min="1794" max="1794" width="16.875" style="76" customWidth="1"/>
    <col min="1795" max="1795" width="12.125" style="76" bestFit="1" customWidth="1"/>
    <col min="1796" max="1796" width="12" style="76" bestFit="1" customWidth="1"/>
    <col min="1797" max="1797" width="13" style="76" bestFit="1" customWidth="1"/>
    <col min="1798" max="1798" width="10.875" style="76" customWidth="1"/>
    <col min="1799" max="1799" width="21.25" style="76" customWidth="1"/>
    <col min="1800" max="1800" width="7.25" style="76" customWidth="1"/>
    <col min="1801" max="1801" width="9.5" style="76" customWidth="1"/>
    <col min="1802" max="1802" width="9" style="76"/>
    <col min="1803" max="1804" width="19.5" style="76" bestFit="1" customWidth="1"/>
    <col min="1805" max="1805" width="21.25" style="76" bestFit="1" customWidth="1"/>
    <col min="1806" max="1806" width="20.25" style="76" bestFit="1" customWidth="1"/>
    <col min="1807" max="1807" width="21.25" style="76" bestFit="1" customWidth="1"/>
    <col min="1808" max="1808" width="20.25" style="76" bestFit="1" customWidth="1"/>
    <col min="1809" max="1809" width="21.75" style="76" bestFit="1" customWidth="1"/>
    <col min="1810" max="1810" width="19.5" style="76" bestFit="1" customWidth="1"/>
    <col min="1811" max="2041" width="9" style="76"/>
    <col min="2042" max="2042" width="7.625" style="76" bestFit="1" customWidth="1"/>
    <col min="2043" max="2043" width="46.375" style="76" customWidth="1"/>
    <col min="2044" max="2044" width="43.25" style="76" bestFit="1" customWidth="1"/>
    <col min="2045" max="2045" width="16.625" style="76" bestFit="1" customWidth="1"/>
    <col min="2046" max="2046" width="18.125" style="76" customWidth="1"/>
    <col min="2047" max="2048" width="25.875" style="76" customWidth="1"/>
    <col min="2049" max="2049" width="45.25" style="76" customWidth="1"/>
    <col min="2050" max="2050" width="16.875" style="76" customWidth="1"/>
    <col min="2051" max="2051" width="12.125" style="76" bestFit="1" customWidth="1"/>
    <col min="2052" max="2052" width="12" style="76" bestFit="1" customWidth="1"/>
    <col min="2053" max="2053" width="13" style="76" bestFit="1" customWidth="1"/>
    <col min="2054" max="2054" width="10.875" style="76" customWidth="1"/>
    <col min="2055" max="2055" width="21.25" style="76" customWidth="1"/>
    <col min="2056" max="2056" width="7.25" style="76" customWidth="1"/>
    <col min="2057" max="2057" width="9.5" style="76" customWidth="1"/>
    <col min="2058" max="2058" width="9" style="76"/>
    <col min="2059" max="2060" width="19.5" style="76" bestFit="1" customWidth="1"/>
    <col min="2061" max="2061" width="21.25" style="76" bestFit="1" customWidth="1"/>
    <col min="2062" max="2062" width="20.25" style="76" bestFit="1" customWidth="1"/>
    <col min="2063" max="2063" width="21.25" style="76" bestFit="1" customWidth="1"/>
    <col min="2064" max="2064" width="20.25" style="76" bestFit="1" customWidth="1"/>
    <col min="2065" max="2065" width="21.75" style="76" bestFit="1" customWidth="1"/>
    <col min="2066" max="2066" width="19.5" style="76" bestFit="1" customWidth="1"/>
    <col min="2067" max="2297" width="9" style="76"/>
    <col min="2298" max="2298" width="7.625" style="76" bestFit="1" customWidth="1"/>
    <col min="2299" max="2299" width="46.375" style="76" customWidth="1"/>
    <col min="2300" max="2300" width="43.25" style="76" bestFit="1" customWidth="1"/>
    <col min="2301" max="2301" width="16.625" style="76" bestFit="1" customWidth="1"/>
    <col min="2302" max="2302" width="18.125" style="76" customWidth="1"/>
    <col min="2303" max="2304" width="25.875" style="76" customWidth="1"/>
    <col min="2305" max="2305" width="45.25" style="76" customWidth="1"/>
    <col min="2306" max="2306" width="16.875" style="76" customWidth="1"/>
    <col min="2307" max="2307" width="12.125" style="76" bestFit="1" customWidth="1"/>
    <col min="2308" max="2308" width="12" style="76" bestFit="1" customWidth="1"/>
    <col min="2309" max="2309" width="13" style="76" bestFit="1" customWidth="1"/>
    <col min="2310" max="2310" width="10.875" style="76" customWidth="1"/>
    <col min="2311" max="2311" width="21.25" style="76" customWidth="1"/>
    <col min="2312" max="2312" width="7.25" style="76" customWidth="1"/>
    <col min="2313" max="2313" width="9.5" style="76" customWidth="1"/>
    <col min="2314" max="2314" width="9" style="76"/>
    <col min="2315" max="2316" width="19.5" style="76" bestFit="1" customWidth="1"/>
    <col min="2317" max="2317" width="21.25" style="76" bestFit="1" customWidth="1"/>
    <col min="2318" max="2318" width="20.25" style="76" bestFit="1" customWidth="1"/>
    <col min="2319" max="2319" width="21.25" style="76" bestFit="1" customWidth="1"/>
    <col min="2320" max="2320" width="20.25" style="76" bestFit="1" customWidth="1"/>
    <col min="2321" max="2321" width="21.75" style="76" bestFit="1" customWidth="1"/>
    <col min="2322" max="2322" width="19.5" style="76" bestFit="1" customWidth="1"/>
    <col min="2323" max="2553" width="9" style="76"/>
    <col min="2554" max="2554" width="7.625" style="76" bestFit="1" customWidth="1"/>
    <col min="2555" max="2555" width="46.375" style="76" customWidth="1"/>
    <col min="2556" max="2556" width="43.25" style="76" bestFit="1" customWidth="1"/>
    <col min="2557" max="2557" width="16.625" style="76" bestFit="1" customWidth="1"/>
    <col min="2558" max="2558" width="18.125" style="76" customWidth="1"/>
    <col min="2559" max="2560" width="25.875" style="76" customWidth="1"/>
    <col min="2561" max="2561" width="45.25" style="76" customWidth="1"/>
    <col min="2562" max="2562" width="16.875" style="76" customWidth="1"/>
    <col min="2563" max="2563" width="12.125" style="76" bestFit="1" customWidth="1"/>
    <col min="2564" max="2564" width="12" style="76" bestFit="1" customWidth="1"/>
    <col min="2565" max="2565" width="13" style="76" bestFit="1" customWidth="1"/>
    <col min="2566" max="2566" width="10.875" style="76" customWidth="1"/>
    <col min="2567" max="2567" width="21.25" style="76" customWidth="1"/>
    <col min="2568" max="2568" width="7.25" style="76" customWidth="1"/>
    <col min="2569" max="2569" width="9.5" style="76" customWidth="1"/>
    <col min="2570" max="2570" width="9" style="76"/>
    <col min="2571" max="2572" width="19.5" style="76" bestFit="1" customWidth="1"/>
    <col min="2573" max="2573" width="21.25" style="76" bestFit="1" customWidth="1"/>
    <col min="2574" max="2574" width="20.25" style="76" bestFit="1" customWidth="1"/>
    <col min="2575" max="2575" width="21.25" style="76" bestFit="1" customWidth="1"/>
    <col min="2576" max="2576" width="20.25" style="76" bestFit="1" customWidth="1"/>
    <col min="2577" max="2577" width="21.75" style="76" bestFit="1" customWidth="1"/>
    <col min="2578" max="2578" width="19.5" style="76" bestFit="1" customWidth="1"/>
    <col min="2579" max="2809" width="9" style="76"/>
    <col min="2810" max="2810" width="7.625" style="76" bestFit="1" customWidth="1"/>
    <col min="2811" max="2811" width="46.375" style="76" customWidth="1"/>
    <col min="2812" max="2812" width="43.25" style="76" bestFit="1" customWidth="1"/>
    <col min="2813" max="2813" width="16.625" style="76" bestFit="1" customWidth="1"/>
    <col min="2814" max="2814" width="18.125" style="76" customWidth="1"/>
    <col min="2815" max="2816" width="25.875" style="76" customWidth="1"/>
    <col min="2817" max="2817" width="45.25" style="76" customWidth="1"/>
    <col min="2818" max="2818" width="16.875" style="76" customWidth="1"/>
    <col min="2819" max="2819" width="12.125" style="76" bestFit="1" customWidth="1"/>
    <col min="2820" max="2820" width="12" style="76" bestFit="1" customWidth="1"/>
    <col min="2821" max="2821" width="13" style="76" bestFit="1" customWidth="1"/>
    <col min="2822" max="2822" width="10.875" style="76" customWidth="1"/>
    <col min="2823" max="2823" width="21.25" style="76" customWidth="1"/>
    <col min="2824" max="2824" width="7.25" style="76" customWidth="1"/>
    <col min="2825" max="2825" width="9.5" style="76" customWidth="1"/>
    <col min="2826" max="2826" width="9" style="76"/>
    <col min="2827" max="2828" width="19.5" style="76" bestFit="1" customWidth="1"/>
    <col min="2829" max="2829" width="21.25" style="76" bestFit="1" customWidth="1"/>
    <col min="2830" max="2830" width="20.25" style="76" bestFit="1" customWidth="1"/>
    <col min="2831" max="2831" width="21.25" style="76" bestFit="1" customWidth="1"/>
    <col min="2832" max="2832" width="20.25" style="76" bestFit="1" customWidth="1"/>
    <col min="2833" max="2833" width="21.75" style="76" bestFit="1" customWidth="1"/>
    <col min="2834" max="2834" width="19.5" style="76" bestFit="1" customWidth="1"/>
    <col min="2835" max="3065" width="9" style="76"/>
    <col min="3066" max="3066" width="7.625" style="76" bestFit="1" customWidth="1"/>
    <col min="3067" max="3067" width="46.375" style="76" customWidth="1"/>
    <col min="3068" max="3068" width="43.25" style="76" bestFit="1" customWidth="1"/>
    <col min="3069" max="3069" width="16.625" style="76" bestFit="1" customWidth="1"/>
    <col min="3070" max="3070" width="18.125" style="76" customWidth="1"/>
    <col min="3071" max="3072" width="25.875" style="76" customWidth="1"/>
    <col min="3073" max="3073" width="45.25" style="76" customWidth="1"/>
    <col min="3074" max="3074" width="16.875" style="76" customWidth="1"/>
    <col min="3075" max="3075" width="12.125" style="76" bestFit="1" customWidth="1"/>
    <col min="3076" max="3076" width="12" style="76" bestFit="1" customWidth="1"/>
    <col min="3077" max="3077" width="13" style="76" bestFit="1" customWidth="1"/>
    <col min="3078" max="3078" width="10.875" style="76" customWidth="1"/>
    <col min="3079" max="3079" width="21.25" style="76" customWidth="1"/>
    <col min="3080" max="3080" width="7.25" style="76" customWidth="1"/>
    <col min="3081" max="3081" width="9.5" style="76" customWidth="1"/>
    <col min="3082" max="3082" width="9" style="76"/>
    <col min="3083" max="3084" width="19.5" style="76" bestFit="1" customWidth="1"/>
    <col min="3085" max="3085" width="21.25" style="76" bestFit="1" customWidth="1"/>
    <col min="3086" max="3086" width="20.25" style="76" bestFit="1" customWidth="1"/>
    <col min="3087" max="3087" width="21.25" style="76" bestFit="1" customWidth="1"/>
    <col min="3088" max="3088" width="20.25" style="76" bestFit="1" customWidth="1"/>
    <col min="3089" max="3089" width="21.75" style="76" bestFit="1" customWidth="1"/>
    <col min="3090" max="3090" width="19.5" style="76" bestFit="1" customWidth="1"/>
    <col min="3091" max="3321" width="9" style="76"/>
    <col min="3322" max="3322" width="7.625" style="76" bestFit="1" customWidth="1"/>
    <col min="3323" max="3323" width="46.375" style="76" customWidth="1"/>
    <col min="3324" max="3324" width="43.25" style="76" bestFit="1" customWidth="1"/>
    <col min="3325" max="3325" width="16.625" style="76" bestFit="1" customWidth="1"/>
    <col min="3326" max="3326" width="18.125" style="76" customWidth="1"/>
    <col min="3327" max="3328" width="25.875" style="76" customWidth="1"/>
    <col min="3329" max="3329" width="45.25" style="76" customWidth="1"/>
    <col min="3330" max="3330" width="16.875" style="76" customWidth="1"/>
    <col min="3331" max="3331" width="12.125" style="76" bestFit="1" customWidth="1"/>
    <col min="3332" max="3332" width="12" style="76" bestFit="1" customWidth="1"/>
    <col min="3333" max="3333" width="13" style="76" bestFit="1" customWidth="1"/>
    <col min="3334" max="3334" width="10.875" style="76" customWidth="1"/>
    <col min="3335" max="3335" width="21.25" style="76" customWidth="1"/>
    <col min="3336" max="3336" width="7.25" style="76" customWidth="1"/>
    <col min="3337" max="3337" width="9.5" style="76" customWidth="1"/>
    <col min="3338" max="3338" width="9" style="76"/>
    <col min="3339" max="3340" width="19.5" style="76" bestFit="1" customWidth="1"/>
    <col min="3341" max="3341" width="21.25" style="76" bestFit="1" customWidth="1"/>
    <col min="3342" max="3342" width="20.25" style="76" bestFit="1" customWidth="1"/>
    <col min="3343" max="3343" width="21.25" style="76" bestFit="1" customWidth="1"/>
    <col min="3344" max="3344" width="20.25" style="76" bestFit="1" customWidth="1"/>
    <col min="3345" max="3345" width="21.75" style="76" bestFit="1" customWidth="1"/>
    <col min="3346" max="3346" width="19.5" style="76" bestFit="1" customWidth="1"/>
    <col min="3347" max="3577" width="9" style="76"/>
    <col min="3578" max="3578" width="7.625" style="76" bestFit="1" customWidth="1"/>
    <col min="3579" max="3579" width="46.375" style="76" customWidth="1"/>
    <col min="3580" max="3580" width="43.25" style="76" bestFit="1" customWidth="1"/>
    <col min="3581" max="3581" width="16.625" style="76" bestFit="1" customWidth="1"/>
    <col min="3582" max="3582" width="18.125" style="76" customWidth="1"/>
    <col min="3583" max="3584" width="25.875" style="76" customWidth="1"/>
    <col min="3585" max="3585" width="45.25" style="76" customWidth="1"/>
    <col min="3586" max="3586" width="16.875" style="76" customWidth="1"/>
    <col min="3587" max="3587" width="12.125" style="76" bestFit="1" customWidth="1"/>
    <col min="3588" max="3588" width="12" style="76" bestFit="1" customWidth="1"/>
    <col min="3589" max="3589" width="13" style="76" bestFit="1" customWidth="1"/>
    <col min="3590" max="3590" width="10.875" style="76" customWidth="1"/>
    <col min="3591" max="3591" width="21.25" style="76" customWidth="1"/>
    <col min="3592" max="3592" width="7.25" style="76" customWidth="1"/>
    <col min="3593" max="3593" width="9.5" style="76" customWidth="1"/>
    <col min="3594" max="3594" width="9" style="76"/>
    <col min="3595" max="3596" width="19.5" style="76" bestFit="1" customWidth="1"/>
    <col min="3597" max="3597" width="21.25" style="76" bestFit="1" customWidth="1"/>
    <col min="3598" max="3598" width="20.25" style="76" bestFit="1" customWidth="1"/>
    <col min="3599" max="3599" width="21.25" style="76" bestFit="1" customWidth="1"/>
    <col min="3600" max="3600" width="20.25" style="76" bestFit="1" customWidth="1"/>
    <col min="3601" max="3601" width="21.75" style="76" bestFit="1" customWidth="1"/>
    <col min="3602" max="3602" width="19.5" style="76" bestFit="1" customWidth="1"/>
    <col min="3603" max="3833" width="9" style="76"/>
    <col min="3834" max="3834" width="7.625" style="76" bestFit="1" customWidth="1"/>
    <col min="3835" max="3835" width="46.375" style="76" customWidth="1"/>
    <col min="3836" max="3836" width="43.25" style="76" bestFit="1" customWidth="1"/>
    <col min="3837" max="3837" width="16.625" style="76" bestFit="1" customWidth="1"/>
    <col min="3838" max="3838" width="18.125" style="76" customWidth="1"/>
    <col min="3839" max="3840" width="25.875" style="76" customWidth="1"/>
    <col min="3841" max="3841" width="45.25" style="76" customWidth="1"/>
    <col min="3842" max="3842" width="16.875" style="76" customWidth="1"/>
    <col min="3843" max="3843" width="12.125" style="76" bestFit="1" customWidth="1"/>
    <col min="3844" max="3844" width="12" style="76" bestFit="1" customWidth="1"/>
    <col min="3845" max="3845" width="13" style="76" bestFit="1" customWidth="1"/>
    <col min="3846" max="3846" width="10.875" style="76" customWidth="1"/>
    <col min="3847" max="3847" width="21.25" style="76" customWidth="1"/>
    <col min="3848" max="3848" width="7.25" style="76" customWidth="1"/>
    <col min="3849" max="3849" width="9.5" style="76" customWidth="1"/>
    <col min="3850" max="3850" width="9" style="76"/>
    <col min="3851" max="3852" width="19.5" style="76" bestFit="1" customWidth="1"/>
    <col min="3853" max="3853" width="21.25" style="76" bestFit="1" customWidth="1"/>
    <col min="3854" max="3854" width="20.25" style="76" bestFit="1" customWidth="1"/>
    <col min="3855" max="3855" width="21.25" style="76" bestFit="1" customWidth="1"/>
    <col min="3856" max="3856" width="20.25" style="76" bestFit="1" customWidth="1"/>
    <col min="3857" max="3857" width="21.75" style="76" bestFit="1" customWidth="1"/>
    <col min="3858" max="3858" width="19.5" style="76" bestFit="1" customWidth="1"/>
    <col min="3859" max="4089" width="9" style="76"/>
    <col min="4090" max="4090" width="7.625" style="76" bestFit="1" customWidth="1"/>
    <col min="4091" max="4091" width="46.375" style="76" customWidth="1"/>
    <col min="4092" max="4092" width="43.25" style="76" bestFit="1" customWidth="1"/>
    <col min="4093" max="4093" width="16.625" style="76" bestFit="1" customWidth="1"/>
    <col min="4094" max="4094" width="18.125" style="76" customWidth="1"/>
    <col min="4095" max="4096" width="25.875" style="76" customWidth="1"/>
    <col min="4097" max="4097" width="45.25" style="76" customWidth="1"/>
    <col min="4098" max="4098" width="16.875" style="76" customWidth="1"/>
    <col min="4099" max="4099" width="12.125" style="76" bestFit="1" customWidth="1"/>
    <col min="4100" max="4100" width="12" style="76" bestFit="1" customWidth="1"/>
    <col min="4101" max="4101" width="13" style="76" bestFit="1" customWidth="1"/>
    <col min="4102" max="4102" width="10.875" style="76" customWidth="1"/>
    <col min="4103" max="4103" width="21.25" style="76" customWidth="1"/>
    <col min="4104" max="4104" width="7.25" style="76" customWidth="1"/>
    <col min="4105" max="4105" width="9.5" style="76" customWidth="1"/>
    <col min="4106" max="4106" width="9" style="76"/>
    <col min="4107" max="4108" width="19.5" style="76" bestFit="1" customWidth="1"/>
    <col min="4109" max="4109" width="21.25" style="76" bestFit="1" customWidth="1"/>
    <col min="4110" max="4110" width="20.25" style="76" bestFit="1" customWidth="1"/>
    <col min="4111" max="4111" width="21.25" style="76" bestFit="1" customWidth="1"/>
    <col min="4112" max="4112" width="20.25" style="76" bestFit="1" customWidth="1"/>
    <col min="4113" max="4113" width="21.75" style="76" bestFit="1" customWidth="1"/>
    <col min="4114" max="4114" width="19.5" style="76" bestFit="1" customWidth="1"/>
    <col min="4115" max="4345" width="9" style="76"/>
    <col min="4346" max="4346" width="7.625" style="76" bestFit="1" customWidth="1"/>
    <col min="4347" max="4347" width="46.375" style="76" customWidth="1"/>
    <col min="4348" max="4348" width="43.25" style="76" bestFit="1" customWidth="1"/>
    <col min="4349" max="4349" width="16.625" style="76" bestFit="1" customWidth="1"/>
    <col min="4350" max="4350" width="18.125" style="76" customWidth="1"/>
    <col min="4351" max="4352" width="25.875" style="76" customWidth="1"/>
    <col min="4353" max="4353" width="45.25" style="76" customWidth="1"/>
    <col min="4354" max="4354" width="16.875" style="76" customWidth="1"/>
    <col min="4355" max="4355" width="12.125" style="76" bestFit="1" customWidth="1"/>
    <col min="4356" max="4356" width="12" style="76" bestFit="1" customWidth="1"/>
    <col min="4357" max="4357" width="13" style="76" bestFit="1" customWidth="1"/>
    <col min="4358" max="4358" width="10.875" style="76" customWidth="1"/>
    <col min="4359" max="4359" width="21.25" style="76" customWidth="1"/>
    <col min="4360" max="4360" width="7.25" style="76" customWidth="1"/>
    <col min="4361" max="4361" width="9.5" style="76" customWidth="1"/>
    <col min="4362" max="4362" width="9" style="76"/>
    <col min="4363" max="4364" width="19.5" style="76" bestFit="1" customWidth="1"/>
    <col min="4365" max="4365" width="21.25" style="76" bestFit="1" customWidth="1"/>
    <col min="4366" max="4366" width="20.25" style="76" bestFit="1" customWidth="1"/>
    <col min="4367" max="4367" width="21.25" style="76" bestFit="1" customWidth="1"/>
    <col min="4368" max="4368" width="20.25" style="76" bestFit="1" customWidth="1"/>
    <col min="4369" max="4369" width="21.75" style="76" bestFit="1" customWidth="1"/>
    <col min="4370" max="4370" width="19.5" style="76" bestFit="1" customWidth="1"/>
    <col min="4371" max="4601" width="9" style="76"/>
    <col min="4602" max="4602" width="7.625" style="76" bestFit="1" customWidth="1"/>
    <col min="4603" max="4603" width="46.375" style="76" customWidth="1"/>
    <col min="4604" max="4604" width="43.25" style="76" bestFit="1" customWidth="1"/>
    <col min="4605" max="4605" width="16.625" style="76" bestFit="1" customWidth="1"/>
    <col min="4606" max="4606" width="18.125" style="76" customWidth="1"/>
    <col min="4607" max="4608" width="25.875" style="76" customWidth="1"/>
    <col min="4609" max="4609" width="45.25" style="76" customWidth="1"/>
    <col min="4610" max="4610" width="16.875" style="76" customWidth="1"/>
    <col min="4611" max="4611" width="12.125" style="76" bestFit="1" customWidth="1"/>
    <col min="4612" max="4612" width="12" style="76" bestFit="1" customWidth="1"/>
    <col min="4613" max="4613" width="13" style="76" bestFit="1" customWidth="1"/>
    <col min="4614" max="4614" width="10.875" style="76" customWidth="1"/>
    <col min="4615" max="4615" width="21.25" style="76" customWidth="1"/>
    <col min="4616" max="4616" width="7.25" style="76" customWidth="1"/>
    <col min="4617" max="4617" width="9.5" style="76" customWidth="1"/>
    <col min="4618" max="4618" width="9" style="76"/>
    <col min="4619" max="4620" width="19.5" style="76" bestFit="1" customWidth="1"/>
    <col min="4621" max="4621" width="21.25" style="76" bestFit="1" customWidth="1"/>
    <col min="4622" max="4622" width="20.25" style="76" bestFit="1" customWidth="1"/>
    <col min="4623" max="4623" width="21.25" style="76" bestFit="1" customWidth="1"/>
    <col min="4624" max="4624" width="20.25" style="76" bestFit="1" customWidth="1"/>
    <col min="4625" max="4625" width="21.75" style="76" bestFit="1" customWidth="1"/>
    <col min="4626" max="4626" width="19.5" style="76" bestFit="1" customWidth="1"/>
    <col min="4627" max="4857" width="9" style="76"/>
    <col min="4858" max="4858" width="7.625" style="76" bestFit="1" customWidth="1"/>
    <col min="4859" max="4859" width="46.375" style="76" customWidth="1"/>
    <col min="4860" max="4860" width="43.25" style="76" bestFit="1" customWidth="1"/>
    <col min="4861" max="4861" width="16.625" style="76" bestFit="1" customWidth="1"/>
    <col min="4862" max="4862" width="18.125" style="76" customWidth="1"/>
    <col min="4863" max="4864" width="25.875" style="76" customWidth="1"/>
    <col min="4865" max="4865" width="45.25" style="76" customWidth="1"/>
    <col min="4866" max="4866" width="16.875" style="76" customWidth="1"/>
    <col min="4867" max="4867" width="12.125" style="76" bestFit="1" customWidth="1"/>
    <col min="4868" max="4868" width="12" style="76" bestFit="1" customWidth="1"/>
    <col min="4869" max="4869" width="13" style="76" bestFit="1" customWidth="1"/>
    <col min="4870" max="4870" width="10.875" style="76" customWidth="1"/>
    <col min="4871" max="4871" width="21.25" style="76" customWidth="1"/>
    <col min="4872" max="4872" width="7.25" style="76" customWidth="1"/>
    <col min="4873" max="4873" width="9.5" style="76" customWidth="1"/>
    <col min="4874" max="4874" width="9" style="76"/>
    <col min="4875" max="4876" width="19.5" style="76" bestFit="1" customWidth="1"/>
    <col min="4877" max="4877" width="21.25" style="76" bestFit="1" customWidth="1"/>
    <col min="4878" max="4878" width="20.25" style="76" bestFit="1" customWidth="1"/>
    <col min="4879" max="4879" width="21.25" style="76" bestFit="1" customWidth="1"/>
    <col min="4880" max="4880" width="20.25" style="76" bestFit="1" customWidth="1"/>
    <col min="4881" max="4881" width="21.75" style="76" bestFit="1" customWidth="1"/>
    <col min="4882" max="4882" width="19.5" style="76" bestFit="1" customWidth="1"/>
    <col min="4883" max="5113" width="9" style="76"/>
    <col min="5114" max="5114" width="7.625" style="76" bestFit="1" customWidth="1"/>
    <col min="5115" max="5115" width="46.375" style="76" customWidth="1"/>
    <col min="5116" max="5116" width="43.25" style="76" bestFit="1" customWidth="1"/>
    <col min="5117" max="5117" width="16.625" style="76" bestFit="1" customWidth="1"/>
    <col min="5118" max="5118" width="18.125" style="76" customWidth="1"/>
    <col min="5119" max="5120" width="25.875" style="76" customWidth="1"/>
    <col min="5121" max="5121" width="45.25" style="76" customWidth="1"/>
    <col min="5122" max="5122" width="16.875" style="76" customWidth="1"/>
    <col min="5123" max="5123" width="12.125" style="76" bestFit="1" customWidth="1"/>
    <col min="5124" max="5124" width="12" style="76" bestFit="1" customWidth="1"/>
    <col min="5125" max="5125" width="13" style="76" bestFit="1" customWidth="1"/>
    <col min="5126" max="5126" width="10.875" style="76" customWidth="1"/>
    <col min="5127" max="5127" width="21.25" style="76" customWidth="1"/>
    <col min="5128" max="5128" width="7.25" style="76" customWidth="1"/>
    <col min="5129" max="5129" width="9.5" style="76" customWidth="1"/>
    <col min="5130" max="5130" width="9" style="76"/>
    <col min="5131" max="5132" width="19.5" style="76" bestFit="1" customWidth="1"/>
    <col min="5133" max="5133" width="21.25" style="76" bestFit="1" customWidth="1"/>
    <col min="5134" max="5134" width="20.25" style="76" bestFit="1" customWidth="1"/>
    <col min="5135" max="5135" width="21.25" style="76" bestFit="1" customWidth="1"/>
    <col min="5136" max="5136" width="20.25" style="76" bestFit="1" customWidth="1"/>
    <col min="5137" max="5137" width="21.75" style="76" bestFit="1" customWidth="1"/>
    <col min="5138" max="5138" width="19.5" style="76" bestFit="1" customWidth="1"/>
    <col min="5139" max="5369" width="9" style="76"/>
    <col min="5370" max="5370" width="7.625" style="76" bestFit="1" customWidth="1"/>
    <col min="5371" max="5371" width="46.375" style="76" customWidth="1"/>
    <col min="5372" max="5372" width="43.25" style="76" bestFit="1" customWidth="1"/>
    <col min="5373" max="5373" width="16.625" style="76" bestFit="1" customWidth="1"/>
    <col min="5374" max="5374" width="18.125" style="76" customWidth="1"/>
    <col min="5375" max="5376" width="25.875" style="76" customWidth="1"/>
    <col min="5377" max="5377" width="45.25" style="76" customWidth="1"/>
    <col min="5378" max="5378" width="16.875" style="76" customWidth="1"/>
    <col min="5379" max="5379" width="12.125" style="76" bestFit="1" customWidth="1"/>
    <col min="5380" max="5380" width="12" style="76" bestFit="1" customWidth="1"/>
    <col min="5381" max="5381" width="13" style="76" bestFit="1" customWidth="1"/>
    <col min="5382" max="5382" width="10.875" style="76" customWidth="1"/>
    <col min="5383" max="5383" width="21.25" style="76" customWidth="1"/>
    <col min="5384" max="5384" width="7.25" style="76" customWidth="1"/>
    <col min="5385" max="5385" width="9.5" style="76" customWidth="1"/>
    <col min="5386" max="5386" width="9" style="76"/>
    <col min="5387" max="5388" width="19.5" style="76" bestFit="1" customWidth="1"/>
    <col min="5389" max="5389" width="21.25" style="76" bestFit="1" customWidth="1"/>
    <col min="5390" max="5390" width="20.25" style="76" bestFit="1" customWidth="1"/>
    <col min="5391" max="5391" width="21.25" style="76" bestFit="1" customWidth="1"/>
    <col min="5392" max="5392" width="20.25" style="76" bestFit="1" customWidth="1"/>
    <col min="5393" max="5393" width="21.75" style="76" bestFit="1" customWidth="1"/>
    <col min="5394" max="5394" width="19.5" style="76" bestFit="1" customWidth="1"/>
    <col min="5395" max="5625" width="9" style="76"/>
    <col min="5626" max="5626" width="7.625" style="76" bestFit="1" customWidth="1"/>
    <col min="5627" max="5627" width="46.375" style="76" customWidth="1"/>
    <col min="5628" max="5628" width="43.25" style="76" bestFit="1" customWidth="1"/>
    <col min="5629" max="5629" width="16.625" style="76" bestFit="1" customWidth="1"/>
    <col min="5630" max="5630" width="18.125" style="76" customWidth="1"/>
    <col min="5631" max="5632" width="25.875" style="76" customWidth="1"/>
    <col min="5633" max="5633" width="45.25" style="76" customWidth="1"/>
    <col min="5634" max="5634" width="16.875" style="76" customWidth="1"/>
    <col min="5635" max="5635" width="12.125" style="76" bestFit="1" customWidth="1"/>
    <col min="5636" max="5636" width="12" style="76" bestFit="1" customWidth="1"/>
    <col min="5637" max="5637" width="13" style="76" bestFit="1" customWidth="1"/>
    <col min="5638" max="5638" width="10.875" style="76" customWidth="1"/>
    <col min="5639" max="5639" width="21.25" style="76" customWidth="1"/>
    <col min="5640" max="5640" width="7.25" style="76" customWidth="1"/>
    <col min="5641" max="5641" width="9.5" style="76" customWidth="1"/>
    <col min="5642" max="5642" width="9" style="76"/>
    <col min="5643" max="5644" width="19.5" style="76" bestFit="1" customWidth="1"/>
    <col min="5645" max="5645" width="21.25" style="76" bestFit="1" customWidth="1"/>
    <col min="5646" max="5646" width="20.25" style="76" bestFit="1" customWidth="1"/>
    <col min="5647" max="5647" width="21.25" style="76" bestFit="1" customWidth="1"/>
    <col min="5648" max="5648" width="20.25" style="76" bestFit="1" customWidth="1"/>
    <col min="5649" max="5649" width="21.75" style="76" bestFit="1" customWidth="1"/>
    <col min="5650" max="5650" width="19.5" style="76" bestFit="1" customWidth="1"/>
    <col min="5651" max="5881" width="9" style="76"/>
    <col min="5882" max="5882" width="7.625" style="76" bestFit="1" customWidth="1"/>
    <col min="5883" max="5883" width="46.375" style="76" customWidth="1"/>
    <col min="5884" max="5884" width="43.25" style="76" bestFit="1" customWidth="1"/>
    <col min="5885" max="5885" width="16.625" style="76" bestFit="1" customWidth="1"/>
    <col min="5886" max="5886" width="18.125" style="76" customWidth="1"/>
    <col min="5887" max="5888" width="25.875" style="76" customWidth="1"/>
    <col min="5889" max="5889" width="45.25" style="76" customWidth="1"/>
    <col min="5890" max="5890" width="16.875" style="76" customWidth="1"/>
    <col min="5891" max="5891" width="12.125" style="76" bestFit="1" customWidth="1"/>
    <col min="5892" max="5892" width="12" style="76" bestFit="1" customWidth="1"/>
    <col min="5893" max="5893" width="13" style="76" bestFit="1" customWidth="1"/>
    <col min="5894" max="5894" width="10.875" style="76" customWidth="1"/>
    <col min="5895" max="5895" width="21.25" style="76" customWidth="1"/>
    <col min="5896" max="5896" width="7.25" style="76" customWidth="1"/>
    <col min="5897" max="5897" width="9.5" style="76" customWidth="1"/>
    <col min="5898" max="5898" width="9" style="76"/>
    <col min="5899" max="5900" width="19.5" style="76" bestFit="1" customWidth="1"/>
    <col min="5901" max="5901" width="21.25" style="76" bestFit="1" customWidth="1"/>
    <col min="5902" max="5902" width="20.25" style="76" bestFit="1" customWidth="1"/>
    <col min="5903" max="5903" width="21.25" style="76" bestFit="1" customWidth="1"/>
    <col min="5904" max="5904" width="20.25" style="76" bestFit="1" customWidth="1"/>
    <col min="5905" max="5905" width="21.75" style="76" bestFit="1" customWidth="1"/>
    <col min="5906" max="5906" width="19.5" style="76" bestFit="1" customWidth="1"/>
    <col min="5907" max="6137" width="9" style="76"/>
    <col min="6138" max="6138" width="7.625" style="76" bestFit="1" customWidth="1"/>
    <col min="6139" max="6139" width="46.375" style="76" customWidth="1"/>
    <col min="6140" max="6140" width="43.25" style="76" bestFit="1" customWidth="1"/>
    <col min="6141" max="6141" width="16.625" style="76" bestFit="1" customWidth="1"/>
    <col min="6142" max="6142" width="18.125" style="76" customWidth="1"/>
    <col min="6143" max="6144" width="25.875" style="76" customWidth="1"/>
    <col min="6145" max="6145" width="45.25" style="76" customWidth="1"/>
    <col min="6146" max="6146" width="16.875" style="76" customWidth="1"/>
    <col min="6147" max="6147" width="12.125" style="76" bestFit="1" customWidth="1"/>
    <col min="6148" max="6148" width="12" style="76" bestFit="1" customWidth="1"/>
    <col min="6149" max="6149" width="13" style="76" bestFit="1" customWidth="1"/>
    <col min="6150" max="6150" width="10.875" style="76" customWidth="1"/>
    <col min="6151" max="6151" width="21.25" style="76" customWidth="1"/>
    <col min="6152" max="6152" width="7.25" style="76" customWidth="1"/>
    <col min="6153" max="6153" width="9.5" style="76" customWidth="1"/>
    <col min="6154" max="6154" width="9" style="76"/>
    <col min="6155" max="6156" width="19.5" style="76" bestFit="1" customWidth="1"/>
    <col min="6157" max="6157" width="21.25" style="76" bestFit="1" customWidth="1"/>
    <col min="6158" max="6158" width="20.25" style="76" bestFit="1" customWidth="1"/>
    <col min="6159" max="6159" width="21.25" style="76" bestFit="1" customWidth="1"/>
    <col min="6160" max="6160" width="20.25" style="76" bestFit="1" customWidth="1"/>
    <col min="6161" max="6161" width="21.75" style="76" bestFit="1" customWidth="1"/>
    <col min="6162" max="6162" width="19.5" style="76" bestFit="1" customWidth="1"/>
    <col min="6163" max="6393" width="9" style="76"/>
    <col min="6394" max="6394" width="7.625" style="76" bestFit="1" customWidth="1"/>
    <col min="6395" max="6395" width="46.375" style="76" customWidth="1"/>
    <col min="6396" max="6396" width="43.25" style="76" bestFit="1" customWidth="1"/>
    <col min="6397" max="6397" width="16.625" style="76" bestFit="1" customWidth="1"/>
    <col min="6398" max="6398" width="18.125" style="76" customWidth="1"/>
    <col min="6399" max="6400" width="25.875" style="76" customWidth="1"/>
    <col min="6401" max="6401" width="45.25" style="76" customWidth="1"/>
    <col min="6402" max="6402" width="16.875" style="76" customWidth="1"/>
    <col min="6403" max="6403" width="12.125" style="76" bestFit="1" customWidth="1"/>
    <col min="6404" max="6404" width="12" style="76" bestFit="1" customWidth="1"/>
    <col min="6405" max="6405" width="13" style="76" bestFit="1" customWidth="1"/>
    <col min="6406" max="6406" width="10.875" style="76" customWidth="1"/>
    <col min="6407" max="6407" width="21.25" style="76" customWidth="1"/>
    <col min="6408" max="6408" width="7.25" style="76" customWidth="1"/>
    <col min="6409" max="6409" width="9.5" style="76" customWidth="1"/>
    <col min="6410" max="6410" width="9" style="76"/>
    <col min="6411" max="6412" width="19.5" style="76" bestFit="1" customWidth="1"/>
    <col min="6413" max="6413" width="21.25" style="76" bestFit="1" customWidth="1"/>
    <col min="6414" max="6414" width="20.25" style="76" bestFit="1" customWidth="1"/>
    <col min="6415" max="6415" width="21.25" style="76" bestFit="1" customWidth="1"/>
    <col min="6416" max="6416" width="20.25" style="76" bestFit="1" customWidth="1"/>
    <col min="6417" max="6417" width="21.75" style="76" bestFit="1" customWidth="1"/>
    <col min="6418" max="6418" width="19.5" style="76" bestFit="1" customWidth="1"/>
    <col min="6419" max="6649" width="9" style="76"/>
    <col min="6650" max="6650" width="7.625" style="76" bestFit="1" customWidth="1"/>
    <col min="6651" max="6651" width="46.375" style="76" customWidth="1"/>
    <col min="6652" max="6652" width="43.25" style="76" bestFit="1" customWidth="1"/>
    <col min="6653" max="6653" width="16.625" style="76" bestFit="1" customWidth="1"/>
    <col min="6654" max="6654" width="18.125" style="76" customWidth="1"/>
    <col min="6655" max="6656" width="25.875" style="76" customWidth="1"/>
    <col min="6657" max="6657" width="45.25" style="76" customWidth="1"/>
    <col min="6658" max="6658" width="16.875" style="76" customWidth="1"/>
    <col min="6659" max="6659" width="12.125" style="76" bestFit="1" customWidth="1"/>
    <col min="6660" max="6660" width="12" style="76" bestFit="1" customWidth="1"/>
    <col min="6661" max="6661" width="13" style="76" bestFit="1" customWidth="1"/>
    <col min="6662" max="6662" width="10.875" style="76" customWidth="1"/>
    <col min="6663" max="6663" width="21.25" style="76" customWidth="1"/>
    <col min="6664" max="6664" width="7.25" style="76" customWidth="1"/>
    <col min="6665" max="6665" width="9.5" style="76" customWidth="1"/>
    <col min="6666" max="6666" width="9" style="76"/>
    <col min="6667" max="6668" width="19.5" style="76" bestFit="1" customWidth="1"/>
    <col min="6669" max="6669" width="21.25" style="76" bestFit="1" customWidth="1"/>
    <col min="6670" max="6670" width="20.25" style="76" bestFit="1" customWidth="1"/>
    <col min="6671" max="6671" width="21.25" style="76" bestFit="1" customWidth="1"/>
    <col min="6672" max="6672" width="20.25" style="76" bestFit="1" customWidth="1"/>
    <col min="6673" max="6673" width="21.75" style="76" bestFit="1" customWidth="1"/>
    <col min="6674" max="6674" width="19.5" style="76" bestFit="1" customWidth="1"/>
    <col min="6675" max="6905" width="9" style="76"/>
    <col min="6906" max="6906" width="7.625" style="76" bestFit="1" customWidth="1"/>
    <col min="6907" max="6907" width="46.375" style="76" customWidth="1"/>
    <col min="6908" max="6908" width="43.25" style="76" bestFit="1" customWidth="1"/>
    <col min="6909" max="6909" width="16.625" style="76" bestFit="1" customWidth="1"/>
    <col min="6910" max="6910" width="18.125" style="76" customWidth="1"/>
    <col min="6911" max="6912" width="25.875" style="76" customWidth="1"/>
    <col min="6913" max="6913" width="45.25" style="76" customWidth="1"/>
    <col min="6914" max="6914" width="16.875" style="76" customWidth="1"/>
    <col min="6915" max="6915" width="12.125" style="76" bestFit="1" customWidth="1"/>
    <col min="6916" max="6916" width="12" style="76" bestFit="1" customWidth="1"/>
    <col min="6917" max="6917" width="13" style="76" bestFit="1" customWidth="1"/>
    <col min="6918" max="6918" width="10.875" style="76" customWidth="1"/>
    <col min="6919" max="6919" width="21.25" style="76" customWidth="1"/>
    <col min="6920" max="6920" width="7.25" style="76" customWidth="1"/>
    <col min="6921" max="6921" width="9.5" style="76" customWidth="1"/>
    <col min="6922" max="6922" width="9" style="76"/>
    <col min="6923" max="6924" width="19.5" style="76" bestFit="1" customWidth="1"/>
    <col min="6925" max="6925" width="21.25" style="76" bestFit="1" customWidth="1"/>
    <col min="6926" max="6926" width="20.25" style="76" bestFit="1" customWidth="1"/>
    <col min="6927" max="6927" width="21.25" style="76" bestFit="1" customWidth="1"/>
    <col min="6928" max="6928" width="20.25" style="76" bestFit="1" customWidth="1"/>
    <col min="6929" max="6929" width="21.75" style="76" bestFit="1" customWidth="1"/>
    <col min="6930" max="6930" width="19.5" style="76" bestFit="1" customWidth="1"/>
    <col min="6931" max="7161" width="9" style="76"/>
    <col min="7162" max="7162" width="7.625" style="76" bestFit="1" customWidth="1"/>
    <col min="7163" max="7163" width="46.375" style="76" customWidth="1"/>
    <col min="7164" max="7164" width="43.25" style="76" bestFit="1" customWidth="1"/>
    <col min="7165" max="7165" width="16.625" style="76" bestFit="1" customWidth="1"/>
    <col min="7166" max="7166" width="18.125" style="76" customWidth="1"/>
    <col min="7167" max="7168" width="25.875" style="76" customWidth="1"/>
    <col min="7169" max="7169" width="45.25" style="76" customWidth="1"/>
    <col min="7170" max="7170" width="16.875" style="76" customWidth="1"/>
    <col min="7171" max="7171" width="12.125" style="76" bestFit="1" customWidth="1"/>
    <col min="7172" max="7172" width="12" style="76" bestFit="1" customWidth="1"/>
    <col min="7173" max="7173" width="13" style="76" bestFit="1" customWidth="1"/>
    <col min="7174" max="7174" width="10.875" style="76" customWidth="1"/>
    <col min="7175" max="7175" width="21.25" style="76" customWidth="1"/>
    <col min="7176" max="7176" width="7.25" style="76" customWidth="1"/>
    <col min="7177" max="7177" width="9.5" style="76" customWidth="1"/>
    <col min="7178" max="7178" width="9" style="76"/>
    <col min="7179" max="7180" width="19.5" style="76" bestFit="1" customWidth="1"/>
    <col min="7181" max="7181" width="21.25" style="76" bestFit="1" customWidth="1"/>
    <col min="7182" max="7182" width="20.25" style="76" bestFit="1" customWidth="1"/>
    <col min="7183" max="7183" width="21.25" style="76" bestFit="1" customWidth="1"/>
    <col min="7184" max="7184" width="20.25" style="76" bestFit="1" customWidth="1"/>
    <col min="7185" max="7185" width="21.75" style="76" bestFit="1" customWidth="1"/>
    <col min="7186" max="7186" width="19.5" style="76" bestFit="1" customWidth="1"/>
    <col min="7187" max="7417" width="9" style="76"/>
    <col min="7418" max="7418" width="7.625" style="76" bestFit="1" customWidth="1"/>
    <col min="7419" max="7419" width="46.375" style="76" customWidth="1"/>
    <col min="7420" max="7420" width="43.25" style="76" bestFit="1" customWidth="1"/>
    <col min="7421" max="7421" width="16.625" style="76" bestFit="1" customWidth="1"/>
    <col min="7422" max="7422" width="18.125" style="76" customWidth="1"/>
    <col min="7423" max="7424" width="25.875" style="76" customWidth="1"/>
    <col min="7425" max="7425" width="45.25" style="76" customWidth="1"/>
    <col min="7426" max="7426" width="16.875" style="76" customWidth="1"/>
    <col min="7427" max="7427" width="12.125" style="76" bestFit="1" customWidth="1"/>
    <col min="7428" max="7428" width="12" style="76" bestFit="1" customWidth="1"/>
    <col min="7429" max="7429" width="13" style="76" bestFit="1" customWidth="1"/>
    <col min="7430" max="7430" width="10.875" style="76" customWidth="1"/>
    <col min="7431" max="7431" width="21.25" style="76" customWidth="1"/>
    <col min="7432" max="7432" width="7.25" style="76" customWidth="1"/>
    <col min="7433" max="7433" width="9.5" style="76" customWidth="1"/>
    <col min="7434" max="7434" width="9" style="76"/>
    <col min="7435" max="7436" width="19.5" style="76" bestFit="1" customWidth="1"/>
    <col min="7437" max="7437" width="21.25" style="76" bestFit="1" customWidth="1"/>
    <col min="7438" max="7438" width="20.25" style="76" bestFit="1" customWidth="1"/>
    <col min="7439" max="7439" width="21.25" style="76" bestFit="1" customWidth="1"/>
    <col min="7440" max="7440" width="20.25" style="76" bestFit="1" customWidth="1"/>
    <col min="7441" max="7441" width="21.75" style="76" bestFit="1" customWidth="1"/>
    <col min="7442" max="7442" width="19.5" style="76" bestFit="1" customWidth="1"/>
    <col min="7443" max="7673" width="9" style="76"/>
    <col min="7674" max="7674" width="7.625" style="76" bestFit="1" customWidth="1"/>
    <col min="7675" max="7675" width="46.375" style="76" customWidth="1"/>
    <col min="7676" max="7676" width="43.25" style="76" bestFit="1" customWidth="1"/>
    <col min="7677" max="7677" width="16.625" style="76" bestFit="1" customWidth="1"/>
    <col min="7678" max="7678" width="18.125" style="76" customWidth="1"/>
    <col min="7679" max="7680" width="25.875" style="76" customWidth="1"/>
    <col min="7681" max="7681" width="45.25" style="76" customWidth="1"/>
    <col min="7682" max="7682" width="16.875" style="76" customWidth="1"/>
    <col min="7683" max="7683" width="12.125" style="76" bestFit="1" customWidth="1"/>
    <col min="7684" max="7684" width="12" style="76" bestFit="1" customWidth="1"/>
    <col min="7685" max="7685" width="13" style="76" bestFit="1" customWidth="1"/>
    <col min="7686" max="7686" width="10.875" style="76" customWidth="1"/>
    <col min="7687" max="7687" width="21.25" style="76" customWidth="1"/>
    <col min="7688" max="7688" width="7.25" style="76" customWidth="1"/>
    <col min="7689" max="7689" width="9.5" style="76" customWidth="1"/>
    <col min="7690" max="7690" width="9" style="76"/>
    <col min="7691" max="7692" width="19.5" style="76" bestFit="1" customWidth="1"/>
    <col min="7693" max="7693" width="21.25" style="76" bestFit="1" customWidth="1"/>
    <col min="7694" max="7694" width="20.25" style="76" bestFit="1" customWidth="1"/>
    <col min="7695" max="7695" width="21.25" style="76" bestFit="1" customWidth="1"/>
    <col min="7696" max="7696" width="20.25" style="76" bestFit="1" customWidth="1"/>
    <col min="7697" max="7697" width="21.75" style="76" bestFit="1" customWidth="1"/>
    <col min="7698" max="7698" width="19.5" style="76" bestFit="1" customWidth="1"/>
    <col min="7699" max="7929" width="9" style="76"/>
    <col min="7930" max="7930" width="7.625" style="76" bestFit="1" customWidth="1"/>
    <col min="7931" max="7931" width="46.375" style="76" customWidth="1"/>
    <col min="7932" max="7932" width="43.25" style="76" bestFit="1" customWidth="1"/>
    <col min="7933" max="7933" width="16.625" style="76" bestFit="1" customWidth="1"/>
    <col min="7934" max="7934" width="18.125" style="76" customWidth="1"/>
    <col min="7935" max="7936" width="25.875" style="76" customWidth="1"/>
    <col min="7937" max="7937" width="45.25" style="76" customWidth="1"/>
    <col min="7938" max="7938" width="16.875" style="76" customWidth="1"/>
    <col min="7939" max="7939" width="12.125" style="76" bestFit="1" customWidth="1"/>
    <col min="7940" max="7940" width="12" style="76" bestFit="1" customWidth="1"/>
    <col min="7941" max="7941" width="13" style="76" bestFit="1" customWidth="1"/>
    <col min="7942" max="7942" width="10.875" style="76" customWidth="1"/>
    <col min="7943" max="7943" width="21.25" style="76" customWidth="1"/>
    <col min="7944" max="7944" width="7.25" style="76" customWidth="1"/>
    <col min="7945" max="7945" width="9.5" style="76" customWidth="1"/>
    <col min="7946" max="7946" width="9" style="76"/>
    <col min="7947" max="7948" width="19.5" style="76" bestFit="1" customWidth="1"/>
    <col min="7949" max="7949" width="21.25" style="76" bestFit="1" customWidth="1"/>
    <col min="7950" max="7950" width="20.25" style="76" bestFit="1" customWidth="1"/>
    <col min="7951" max="7951" width="21.25" style="76" bestFit="1" customWidth="1"/>
    <col min="7952" max="7952" width="20.25" style="76" bestFit="1" customWidth="1"/>
    <col min="7953" max="7953" width="21.75" style="76" bestFit="1" customWidth="1"/>
    <col min="7954" max="7954" width="19.5" style="76" bestFit="1" customWidth="1"/>
    <col min="7955" max="8185" width="9" style="76"/>
    <col min="8186" max="8186" width="7.625" style="76" bestFit="1" customWidth="1"/>
    <col min="8187" max="8187" width="46.375" style="76" customWidth="1"/>
    <col min="8188" max="8188" width="43.25" style="76" bestFit="1" customWidth="1"/>
    <col min="8189" max="8189" width="16.625" style="76" bestFit="1" customWidth="1"/>
    <col min="8190" max="8190" width="18.125" style="76" customWidth="1"/>
    <col min="8191" max="8192" width="25.875" style="76" customWidth="1"/>
    <col min="8193" max="8193" width="45.25" style="76" customWidth="1"/>
    <col min="8194" max="8194" width="16.875" style="76" customWidth="1"/>
    <col min="8195" max="8195" width="12.125" style="76" bestFit="1" customWidth="1"/>
    <col min="8196" max="8196" width="12" style="76" bestFit="1" customWidth="1"/>
    <col min="8197" max="8197" width="13" style="76" bestFit="1" customWidth="1"/>
    <col min="8198" max="8198" width="10.875" style="76" customWidth="1"/>
    <col min="8199" max="8199" width="21.25" style="76" customWidth="1"/>
    <col min="8200" max="8200" width="7.25" style="76" customWidth="1"/>
    <col min="8201" max="8201" width="9.5" style="76" customWidth="1"/>
    <col min="8202" max="8202" width="9" style="76"/>
    <col min="8203" max="8204" width="19.5" style="76" bestFit="1" customWidth="1"/>
    <col min="8205" max="8205" width="21.25" style="76" bestFit="1" customWidth="1"/>
    <col min="8206" max="8206" width="20.25" style="76" bestFit="1" customWidth="1"/>
    <col min="8207" max="8207" width="21.25" style="76" bestFit="1" customWidth="1"/>
    <col min="8208" max="8208" width="20.25" style="76" bestFit="1" customWidth="1"/>
    <col min="8209" max="8209" width="21.75" style="76" bestFit="1" customWidth="1"/>
    <col min="8210" max="8210" width="19.5" style="76" bestFit="1" customWidth="1"/>
    <col min="8211" max="8441" width="9" style="76"/>
    <col min="8442" max="8442" width="7.625" style="76" bestFit="1" customWidth="1"/>
    <col min="8443" max="8443" width="46.375" style="76" customWidth="1"/>
    <col min="8444" max="8444" width="43.25" style="76" bestFit="1" customWidth="1"/>
    <col min="8445" max="8445" width="16.625" style="76" bestFit="1" customWidth="1"/>
    <col min="8446" max="8446" width="18.125" style="76" customWidth="1"/>
    <col min="8447" max="8448" width="25.875" style="76" customWidth="1"/>
    <col min="8449" max="8449" width="45.25" style="76" customWidth="1"/>
    <col min="8450" max="8450" width="16.875" style="76" customWidth="1"/>
    <col min="8451" max="8451" width="12.125" style="76" bestFit="1" customWidth="1"/>
    <col min="8452" max="8452" width="12" style="76" bestFit="1" customWidth="1"/>
    <col min="8453" max="8453" width="13" style="76" bestFit="1" customWidth="1"/>
    <col min="8454" max="8454" width="10.875" style="76" customWidth="1"/>
    <col min="8455" max="8455" width="21.25" style="76" customWidth="1"/>
    <col min="8456" max="8456" width="7.25" style="76" customWidth="1"/>
    <col min="8457" max="8457" width="9.5" style="76" customWidth="1"/>
    <col min="8458" max="8458" width="9" style="76"/>
    <col min="8459" max="8460" width="19.5" style="76" bestFit="1" customWidth="1"/>
    <col min="8461" max="8461" width="21.25" style="76" bestFit="1" customWidth="1"/>
    <col min="8462" max="8462" width="20.25" style="76" bestFit="1" customWidth="1"/>
    <col min="8463" max="8463" width="21.25" style="76" bestFit="1" customWidth="1"/>
    <col min="8464" max="8464" width="20.25" style="76" bestFit="1" customWidth="1"/>
    <col min="8465" max="8465" width="21.75" style="76" bestFit="1" customWidth="1"/>
    <col min="8466" max="8466" width="19.5" style="76" bestFit="1" customWidth="1"/>
    <col min="8467" max="8697" width="9" style="76"/>
    <col min="8698" max="8698" width="7.625" style="76" bestFit="1" customWidth="1"/>
    <col min="8699" max="8699" width="46.375" style="76" customWidth="1"/>
    <col min="8700" max="8700" width="43.25" style="76" bestFit="1" customWidth="1"/>
    <col min="8701" max="8701" width="16.625" style="76" bestFit="1" customWidth="1"/>
    <col min="8702" max="8702" width="18.125" style="76" customWidth="1"/>
    <col min="8703" max="8704" width="25.875" style="76" customWidth="1"/>
    <col min="8705" max="8705" width="45.25" style="76" customWidth="1"/>
    <col min="8706" max="8706" width="16.875" style="76" customWidth="1"/>
    <col min="8707" max="8707" width="12.125" style="76" bestFit="1" customWidth="1"/>
    <col min="8708" max="8708" width="12" style="76" bestFit="1" customWidth="1"/>
    <col min="8709" max="8709" width="13" style="76" bestFit="1" customWidth="1"/>
    <col min="8710" max="8710" width="10.875" style="76" customWidth="1"/>
    <col min="8711" max="8711" width="21.25" style="76" customWidth="1"/>
    <col min="8712" max="8712" width="7.25" style="76" customWidth="1"/>
    <col min="8713" max="8713" width="9.5" style="76" customWidth="1"/>
    <col min="8714" max="8714" width="9" style="76"/>
    <col min="8715" max="8716" width="19.5" style="76" bestFit="1" customWidth="1"/>
    <col min="8717" max="8717" width="21.25" style="76" bestFit="1" customWidth="1"/>
    <col min="8718" max="8718" width="20.25" style="76" bestFit="1" customWidth="1"/>
    <col min="8719" max="8719" width="21.25" style="76" bestFit="1" customWidth="1"/>
    <col min="8720" max="8720" width="20.25" style="76" bestFit="1" customWidth="1"/>
    <col min="8721" max="8721" width="21.75" style="76" bestFit="1" customWidth="1"/>
    <col min="8722" max="8722" width="19.5" style="76" bestFit="1" customWidth="1"/>
    <col min="8723" max="8953" width="9" style="76"/>
    <col min="8954" max="8954" width="7.625" style="76" bestFit="1" customWidth="1"/>
    <col min="8955" max="8955" width="46.375" style="76" customWidth="1"/>
    <col min="8956" max="8956" width="43.25" style="76" bestFit="1" customWidth="1"/>
    <col min="8957" max="8957" width="16.625" style="76" bestFit="1" customWidth="1"/>
    <col min="8958" max="8958" width="18.125" style="76" customWidth="1"/>
    <col min="8959" max="8960" width="25.875" style="76" customWidth="1"/>
    <col min="8961" max="8961" width="45.25" style="76" customWidth="1"/>
    <col min="8962" max="8962" width="16.875" style="76" customWidth="1"/>
    <col min="8963" max="8963" width="12.125" style="76" bestFit="1" customWidth="1"/>
    <col min="8964" max="8964" width="12" style="76" bestFit="1" customWidth="1"/>
    <col min="8965" max="8965" width="13" style="76" bestFit="1" customWidth="1"/>
    <col min="8966" max="8966" width="10.875" style="76" customWidth="1"/>
    <col min="8967" max="8967" width="21.25" style="76" customWidth="1"/>
    <col min="8968" max="8968" width="7.25" style="76" customWidth="1"/>
    <col min="8969" max="8969" width="9.5" style="76" customWidth="1"/>
    <col min="8970" max="8970" width="9" style="76"/>
    <col min="8971" max="8972" width="19.5" style="76" bestFit="1" customWidth="1"/>
    <col min="8973" max="8973" width="21.25" style="76" bestFit="1" customWidth="1"/>
    <col min="8974" max="8974" width="20.25" style="76" bestFit="1" customWidth="1"/>
    <col min="8975" max="8975" width="21.25" style="76" bestFit="1" customWidth="1"/>
    <col min="8976" max="8976" width="20.25" style="76" bestFit="1" customWidth="1"/>
    <col min="8977" max="8977" width="21.75" style="76" bestFit="1" customWidth="1"/>
    <col min="8978" max="8978" width="19.5" style="76" bestFit="1" customWidth="1"/>
    <col min="8979" max="9209" width="9" style="76"/>
    <col min="9210" max="9210" width="7.625" style="76" bestFit="1" customWidth="1"/>
    <col min="9211" max="9211" width="46.375" style="76" customWidth="1"/>
    <col min="9212" max="9212" width="43.25" style="76" bestFit="1" customWidth="1"/>
    <col min="9213" max="9213" width="16.625" style="76" bestFit="1" customWidth="1"/>
    <col min="9214" max="9214" width="18.125" style="76" customWidth="1"/>
    <col min="9215" max="9216" width="25.875" style="76" customWidth="1"/>
    <col min="9217" max="9217" width="45.25" style="76" customWidth="1"/>
    <col min="9218" max="9218" width="16.875" style="76" customWidth="1"/>
    <col min="9219" max="9219" width="12.125" style="76" bestFit="1" customWidth="1"/>
    <col min="9220" max="9220" width="12" style="76" bestFit="1" customWidth="1"/>
    <col min="9221" max="9221" width="13" style="76" bestFit="1" customWidth="1"/>
    <col min="9222" max="9222" width="10.875" style="76" customWidth="1"/>
    <col min="9223" max="9223" width="21.25" style="76" customWidth="1"/>
    <col min="9224" max="9224" width="7.25" style="76" customWidth="1"/>
    <col min="9225" max="9225" width="9.5" style="76" customWidth="1"/>
    <col min="9226" max="9226" width="9" style="76"/>
    <col min="9227" max="9228" width="19.5" style="76" bestFit="1" customWidth="1"/>
    <col min="9229" max="9229" width="21.25" style="76" bestFit="1" customWidth="1"/>
    <col min="9230" max="9230" width="20.25" style="76" bestFit="1" customWidth="1"/>
    <col min="9231" max="9231" width="21.25" style="76" bestFit="1" customWidth="1"/>
    <col min="9232" max="9232" width="20.25" style="76" bestFit="1" customWidth="1"/>
    <col min="9233" max="9233" width="21.75" style="76" bestFit="1" customWidth="1"/>
    <col min="9234" max="9234" width="19.5" style="76" bestFit="1" customWidth="1"/>
    <col min="9235" max="9465" width="9" style="76"/>
    <col min="9466" max="9466" width="7.625" style="76" bestFit="1" customWidth="1"/>
    <col min="9467" max="9467" width="46.375" style="76" customWidth="1"/>
    <col min="9468" max="9468" width="43.25" style="76" bestFit="1" customWidth="1"/>
    <col min="9469" max="9469" width="16.625" style="76" bestFit="1" customWidth="1"/>
    <col min="9470" max="9470" width="18.125" style="76" customWidth="1"/>
    <col min="9471" max="9472" width="25.875" style="76" customWidth="1"/>
    <col min="9473" max="9473" width="45.25" style="76" customWidth="1"/>
    <col min="9474" max="9474" width="16.875" style="76" customWidth="1"/>
    <col min="9475" max="9475" width="12.125" style="76" bestFit="1" customWidth="1"/>
    <col min="9476" max="9476" width="12" style="76" bestFit="1" customWidth="1"/>
    <col min="9477" max="9477" width="13" style="76" bestFit="1" customWidth="1"/>
    <col min="9478" max="9478" width="10.875" style="76" customWidth="1"/>
    <col min="9479" max="9479" width="21.25" style="76" customWidth="1"/>
    <col min="9480" max="9480" width="7.25" style="76" customWidth="1"/>
    <col min="9481" max="9481" width="9.5" style="76" customWidth="1"/>
    <col min="9482" max="9482" width="9" style="76"/>
    <col min="9483" max="9484" width="19.5" style="76" bestFit="1" customWidth="1"/>
    <col min="9485" max="9485" width="21.25" style="76" bestFit="1" customWidth="1"/>
    <col min="9486" max="9486" width="20.25" style="76" bestFit="1" customWidth="1"/>
    <col min="9487" max="9487" width="21.25" style="76" bestFit="1" customWidth="1"/>
    <col min="9488" max="9488" width="20.25" style="76" bestFit="1" customWidth="1"/>
    <col min="9489" max="9489" width="21.75" style="76" bestFit="1" customWidth="1"/>
    <col min="9490" max="9490" width="19.5" style="76" bestFit="1" customWidth="1"/>
    <col min="9491" max="9721" width="9" style="76"/>
    <col min="9722" max="9722" width="7.625" style="76" bestFit="1" customWidth="1"/>
    <col min="9723" max="9723" width="46.375" style="76" customWidth="1"/>
    <col min="9724" max="9724" width="43.25" style="76" bestFit="1" customWidth="1"/>
    <col min="9725" max="9725" width="16.625" style="76" bestFit="1" customWidth="1"/>
    <col min="9726" max="9726" width="18.125" style="76" customWidth="1"/>
    <col min="9727" max="9728" width="25.875" style="76" customWidth="1"/>
    <col min="9729" max="9729" width="45.25" style="76" customWidth="1"/>
    <col min="9730" max="9730" width="16.875" style="76" customWidth="1"/>
    <col min="9731" max="9731" width="12.125" style="76" bestFit="1" customWidth="1"/>
    <col min="9732" max="9732" width="12" style="76" bestFit="1" customWidth="1"/>
    <col min="9733" max="9733" width="13" style="76" bestFit="1" customWidth="1"/>
    <col min="9734" max="9734" width="10.875" style="76" customWidth="1"/>
    <col min="9735" max="9735" width="21.25" style="76" customWidth="1"/>
    <col min="9736" max="9736" width="7.25" style="76" customWidth="1"/>
    <col min="9737" max="9737" width="9.5" style="76" customWidth="1"/>
    <col min="9738" max="9738" width="9" style="76"/>
    <col min="9739" max="9740" width="19.5" style="76" bestFit="1" customWidth="1"/>
    <col min="9741" max="9741" width="21.25" style="76" bestFit="1" customWidth="1"/>
    <col min="9742" max="9742" width="20.25" style="76" bestFit="1" customWidth="1"/>
    <col min="9743" max="9743" width="21.25" style="76" bestFit="1" customWidth="1"/>
    <col min="9744" max="9744" width="20.25" style="76" bestFit="1" customWidth="1"/>
    <col min="9745" max="9745" width="21.75" style="76" bestFit="1" customWidth="1"/>
    <col min="9746" max="9746" width="19.5" style="76" bestFit="1" customWidth="1"/>
    <col min="9747" max="9977" width="9" style="76"/>
    <col min="9978" max="9978" width="7.625" style="76" bestFit="1" customWidth="1"/>
    <col min="9979" max="9979" width="46.375" style="76" customWidth="1"/>
    <col min="9980" max="9980" width="43.25" style="76" bestFit="1" customWidth="1"/>
    <col min="9981" max="9981" width="16.625" style="76" bestFit="1" customWidth="1"/>
    <col min="9982" max="9982" width="18.125" style="76" customWidth="1"/>
    <col min="9983" max="9984" width="25.875" style="76" customWidth="1"/>
    <col min="9985" max="9985" width="45.25" style="76" customWidth="1"/>
    <col min="9986" max="9986" width="16.875" style="76" customWidth="1"/>
    <col min="9987" max="9987" width="12.125" style="76" bestFit="1" customWidth="1"/>
    <col min="9988" max="9988" width="12" style="76" bestFit="1" customWidth="1"/>
    <col min="9989" max="9989" width="13" style="76" bestFit="1" customWidth="1"/>
    <col min="9990" max="9990" width="10.875" style="76" customWidth="1"/>
    <col min="9991" max="9991" width="21.25" style="76" customWidth="1"/>
    <col min="9992" max="9992" width="7.25" style="76" customWidth="1"/>
    <col min="9993" max="9993" width="9.5" style="76" customWidth="1"/>
    <col min="9994" max="9994" width="9" style="76"/>
    <col min="9995" max="9996" width="19.5" style="76" bestFit="1" customWidth="1"/>
    <col min="9997" max="9997" width="21.25" style="76" bestFit="1" customWidth="1"/>
    <col min="9998" max="9998" width="20.25" style="76" bestFit="1" customWidth="1"/>
    <col min="9999" max="9999" width="21.25" style="76" bestFit="1" customWidth="1"/>
    <col min="10000" max="10000" width="20.25" style="76" bestFit="1" customWidth="1"/>
    <col min="10001" max="10001" width="21.75" style="76" bestFit="1" customWidth="1"/>
    <col min="10002" max="10002" width="19.5" style="76" bestFit="1" customWidth="1"/>
    <col min="10003" max="10233" width="9" style="76"/>
    <col min="10234" max="10234" width="7.625" style="76" bestFit="1" customWidth="1"/>
    <col min="10235" max="10235" width="46.375" style="76" customWidth="1"/>
    <col min="10236" max="10236" width="43.25" style="76" bestFit="1" customWidth="1"/>
    <col min="10237" max="10237" width="16.625" style="76" bestFit="1" customWidth="1"/>
    <col min="10238" max="10238" width="18.125" style="76" customWidth="1"/>
    <col min="10239" max="10240" width="25.875" style="76" customWidth="1"/>
    <col min="10241" max="10241" width="45.25" style="76" customWidth="1"/>
    <col min="10242" max="10242" width="16.875" style="76" customWidth="1"/>
    <col min="10243" max="10243" width="12.125" style="76" bestFit="1" customWidth="1"/>
    <col min="10244" max="10244" width="12" style="76" bestFit="1" customWidth="1"/>
    <col min="10245" max="10245" width="13" style="76" bestFit="1" customWidth="1"/>
    <col min="10246" max="10246" width="10.875" style="76" customWidth="1"/>
    <col min="10247" max="10247" width="21.25" style="76" customWidth="1"/>
    <col min="10248" max="10248" width="7.25" style="76" customWidth="1"/>
    <col min="10249" max="10249" width="9.5" style="76" customWidth="1"/>
    <col min="10250" max="10250" width="9" style="76"/>
    <col min="10251" max="10252" width="19.5" style="76" bestFit="1" customWidth="1"/>
    <col min="10253" max="10253" width="21.25" style="76" bestFit="1" customWidth="1"/>
    <col min="10254" max="10254" width="20.25" style="76" bestFit="1" customWidth="1"/>
    <col min="10255" max="10255" width="21.25" style="76" bestFit="1" customWidth="1"/>
    <col min="10256" max="10256" width="20.25" style="76" bestFit="1" customWidth="1"/>
    <col min="10257" max="10257" width="21.75" style="76" bestFit="1" customWidth="1"/>
    <col min="10258" max="10258" width="19.5" style="76" bestFit="1" customWidth="1"/>
    <col min="10259" max="10489" width="9" style="76"/>
    <col min="10490" max="10490" width="7.625" style="76" bestFit="1" customWidth="1"/>
    <col min="10491" max="10491" width="46.375" style="76" customWidth="1"/>
    <col min="10492" max="10492" width="43.25" style="76" bestFit="1" customWidth="1"/>
    <col min="10493" max="10493" width="16.625" style="76" bestFit="1" customWidth="1"/>
    <col min="10494" max="10494" width="18.125" style="76" customWidth="1"/>
    <col min="10495" max="10496" width="25.875" style="76" customWidth="1"/>
    <col min="10497" max="10497" width="45.25" style="76" customWidth="1"/>
    <col min="10498" max="10498" width="16.875" style="76" customWidth="1"/>
    <col min="10499" max="10499" width="12.125" style="76" bestFit="1" customWidth="1"/>
    <col min="10500" max="10500" width="12" style="76" bestFit="1" customWidth="1"/>
    <col min="10501" max="10501" width="13" style="76" bestFit="1" customWidth="1"/>
    <col min="10502" max="10502" width="10.875" style="76" customWidth="1"/>
    <col min="10503" max="10503" width="21.25" style="76" customWidth="1"/>
    <col min="10504" max="10504" width="7.25" style="76" customWidth="1"/>
    <col min="10505" max="10505" width="9.5" style="76" customWidth="1"/>
    <col min="10506" max="10506" width="9" style="76"/>
    <col min="10507" max="10508" width="19.5" style="76" bestFit="1" customWidth="1"/>
    <col min="10509" max="10509" width="21.25" style="76" bestFit="1" customWidth="1"/>
    <col min="10510" max="10510" width="20.25" style="76" bestFit="1" customWidth="1"/>
    <col min="10511" max="10511" width="21.25" style="76" bestFit="1" customWidth="1"/>
    <col min="10512" max="10512" width="20.25" style="76" bestFit="1" customWidth="1"/>
    <col min="10513" max="10513" width="21.75" style="76" bestFit="1" customWidth="1"/>
    <col min="10514" max="10514" width="19.5" style="76" bestFit="1" customWidth="1"/>
    <col min="10515" max="10745" width="9" style="76"/>
    <col min="10746" max="10746" width="7.625" style="76" bestFit="1" customWidth="1"/>
    <col min="10747" max="10747" width="46.375" style="76" customWidth="1"/>
    <col min="10748" max="10748" width="43.25" style="76" bestFit="1" customWidth="1"/>
    <col min="10749" max="10749" width="16.625" style="76" bestFit="1" customWidth="1"/>
    <col min="10750" max="10750" width="18.125" style="76" customWidth="1"/>
    <col min="10751" max="10752" width="25.875" style="76" customWidth="1"/>
    <col min="10753" max="10753" width="45.25" style="76" customWidth="1"/>
    <col min="10754" max="10754" width="16.875" style="76" customWidth="1"/>
    <col min="10755" max="10755" width="12.125" style="76" bestFit="1" customWidth="1"/>
    <col min="10756" max="10756" width="12" style="76" bestFit="1" customWidth="1"/>
    <col min="10757" max="10757" width="13" style="76" bestFit="1" customWidth="1"/>
    <col min="10758" max="10758" width="10.875" style="76" customWidth="1"/>
    <col min="10759" max="10759" width="21.25" style="76" customWidth="1"/>
    <col min="10760" max="10760" width="7.25" style="76" customWidth="1"/>
    <col min="10761" max="10761" width="9.5" style="76" customWidth="1"/>
    <col min="10762" max="10762" width="9" style="76"/>
    <col min="10763" max="10764" width="19.5" style="76" bestFit="1" customWidth="1"/>
    <col min="10765" max="10765" width="21.25" style="76" bestFit="1" customWidth="1"/>
    <col min="10766" max="10766" width="20.25" style="76" bestFit="1" customWidth="1"/>
    <col min="10767" max="10767" width="21.25" style="76" bestFit="1" customWidth="1"/>
    <col min="10768" max="10768" width="20.25" style="76" bestFit="1" customWidth="1"/>
    <col min="10769" max="10769" width="21.75" style="76" bestFit="1" customWidth="1"/>
    <col min="10770" max="10770" width="19.5" style="76" bestFit="1" customWidth="1"/>
    <col min="10771" max="11001" width="9" style="76"/>
    <col min="11002" max="11002" width="7.625" style="76" bestFit="1" customWidth="1"/>
    <col min="11003" max="11003" width="46.375" style="76" customWidth="1"/>
    <col min="11004" max="11004" width="43.25" style="76" bestFit="1" customWidth="1"/>
    <col min="11005" max="11005" width="16.625" style="76" bestFit="1" customWidth="1"/>
    <col min="11006" max="11006" width="18.125" style="76" customWidth="1"/>
    <col min="11007" max="11008" width="25.875" style="76" customWidth="1"/>
    <col min="11009" max="11009" width="45.25" style="76" customWidth="1"/>
    <col min="11010" max="11010" width="16.875" style="76" customWidth="1"/>
    <col min="11011" max="11011" width="12.125" style="76" bestFit="1" customWidth="1"/>
    <col min="11012" max="11012" width="12" style="76" bestFit="1" customWidth="1"/>
    <col min="11013" max="11013" width="13" style="76" bestFit="1" customWidth="1"/>
    <col min="11014" max="11014" width="10.875" style="76" customWidth="1"/>
    <col min="11015" max="11015" width="21.25" style="76" customWidth="1"/>
    <col min="11016" max="11016" width="7.25" style="76" customWidth="1"/>
    <col min="11017" max="11017" width="9.5" style="76" customWidth="1"/>
    <col min="11018" max="11018" width="9" style="76"/>
    <col min="11019" max="11020" width="19.5" style="76" bestFit="1" customWidth="1"/>
    <col min="11021" max="11021" width="21.25" style="76" bestFit="1" customWidth="1"/>
    <col min="11022" max="11022" width="20.25" style="76" bestFit="1" customWidth="1"/>
    <col min="11023" max="11023" width="21.25" style="76" bestFit="1" customWidth="1"/>
    <col min="11024" max="11024" width="20.25" style="76" bestFit="1" customWidth="1"/>
    <col min="11025" max="11025" width="21.75" style="76" bestFit="1" customWidth="1"/>
    <col min="11026" max="11026" width="19.5" style="76" bestFit="1" customWidth="1"/>
    <col min="11027" max="11257" width="9" style="76"/>
    <col min="11258" max="11258" width="7.625" style="76" bestFit="1" customWidth="1"/>
    <col min="11259" max="11259" width="46.375" style="76" customWidth="1"/>
    <col min="11260" max="11260" width="43.25" style="76" bestFit="1" customWidth="1"/>
    <col min="11261" max="11261" width="16.625" style="76" bestFit="1" customWidth="1"/>
    <col min="11262" max="11262" width="18.125" style="76" customWidth="1"/>
    <col min="11263" max="11264" width="25.875" style="76" customWidth="1"/>
    <col min="11265" max="11265" width="45.25" style="76" customWidth="1"/>
    <col min="11266" max="11266" width="16.875" style="76" customWidth="1"/>
    <col min="11267" max="11267" width="12.125" style="76" bestFit="1" customWidth="1"/>
    <col min="11268" max="11268" width="12" style="76" bestFit="1" customWidth="1"/>
    <col min="11269" max="11269" width="13" style="76" bestFit="1" customWidth="1"/>
    <col min="11270" max="11270" width="10.875" style="76" customWidth="1"/>
    <col min="11271" max="11271" width="21.25" style="76" customWidth="1"/>
    <col min="11272" max="11272" width="7.25" style="76" customWidth="1"/>
    <col min="11273" max="11273" width="9.5" style="76" customWidth="1"/>
    <col min="11274" max="11274" width="9" style="76"/>
    <col min="11275" max="11276" width="19.5" style="76" bestFit="1" customWidth="1"/>
    <col min="11277" max="11277" width="21.25" style="76" bestFit="1" customWidth="1"/>
    <col min="11278" max="11278" width="20.25" style="76" bestFit="1" customWidth="1"/>
    <col min="11279" max="11279" width="21.25" style="76" bestFit="1" customWidth="1"/>
    <col min="11280" max="11280" width="20.25" style="76" bestFit="1" customWidth="1"/>
    <col min="11281" max="11281" width="21.75" style="76" bestFit="1" customWidth="1"/>
    <col min="11282" max="11282" width="19.5" style="76" bestFit="1" customWidth="1"/>
    <col min="11283" max="11513" width="9" style="76"/>
    <col min="11514" max="11514" width="7.625" style="76" bestFit="1" customWidth="1"/>
    <col min="11515" max="11515" width="46.375" style="76" customWidth="1"/>
    <col min="11516" max="11516" width="43.25" style="76" bestFit="1" customWidth="1"/>
    <col min="11517" max="11517" width="16.625" style="76" bestFit="1" customWidth="1"/>
    <col min="11518" max="11518" width="18.125" style="76" customWidth="1"/>
    <col min="11519" max="11520" width="25.875" style="76" customWidth="1"/>
    <col min="11521" max="11521" width="45.25" style="76" customWidth="1"/>
    <col min="11522" max="11522" width="16.875" style="76" customWidth="1"/>
    <col min="11523" max="11523" width="12.125" style="76" bestFit="1" customWidth="1"/>
    <col min="11524" max="11524" width="12" style="76" bestFit="1" customWidth="1"/>
    <col min="11525" max="11525" width="13" style="76" bestFit="1" customWidth="1"/>
    <col min="11526" max="11526" width="10.875" style="76" customWidth="1"/>
    <col min="11527" max="11527" width="21.25" style="76" customWidth="1"/>
    <col min="11528" max="11528" width="7.25" style="76" customWidth="1"/>
    <col min="11529" max="11529" width="9.5" style="76" customWidth="1"/>
    <col min="11530" max="11530" width="9" style="76"/>
    <col min="11531" max="11532" width="19.5" style="76" bestFit="1" customWidth="1"/>
    <col min="11533" max="11533" width="21.25" style="76" bestFit="1" customWidth="1"/>
    <col min="11534" max="11534" width="20.25" style="76" bestFit="1" customWidth="1"/>
    <col min="11535" max="11535" width="21.25" style="76" bestFit="1" customWidth="1"/>
    <col min="11536" max="11536" width="20.25" style="76" bestFit="1" customWidth="1"/>
    <col min="11537" max="11537" width="21.75" style="76" bestFit="1" customWidth="1"/>
    <col min="11538" max="11538" width="19.5" style="76" bestFit="1" customWidth="1"/>
    <col min="11539" max="11769" width="9" style="76"/>
    <col min="11770" max="11770" width="7.625" style="76" bestFit="1" customWidth="1"/>
    <col min="11771" max="11771" width="46.375" style="76" customWidth="1"/>
    <col min="11772" max="11772" width="43.25" style="76" bestFit="1" customWidth="1"/>
    <col min="11773" max="11773" width="16.625" style="76" bestFit="1" customWidth="1"/>
    <col min="11774" max="11774" width="18.125" style="76" customWidth="1"/>
    <col min="11775" max="11776" width="25.875" style="76" customWidth="1"/>
    <col min="11777" max="11777" width="45.25" style="76" customWidth="1"/>
    <col min="11778" max="11778" width="16.875" style="76" customWidth="1"/>
    <col min="11779" max="11779" width="12.125" style="76" bestFit="1" customWidth="1"/>
    <col min="11780" max="11780" width="12" style="76" bestFit="1" customWidth="1"/>
    <col min="11781" max="11781" width="13" style="76" bestFit="1" customWidth="1"/>
    <col min="11782" max="11782" width="10.875" style="76" customWidth="1"/>
    <col min="11783" max="11783" width="21.25" style="76" customWidth="1"/>
    <col min="11784" max="11784" width="7.25" style="76" customWidth="1"/>
    <col min="11785" max="11785" width="9.5" style="76" customWidth="1"/>
    <col min="11786" max="11786" width="9" style="76"/>
    <col min="11787" max="11788" width="19.5" style="76" bestFit="1" customWidth="1"/>
    <col min="11789" max="11789" width="21.25" style="76" bestFit="1" customWidth="1"/>
    <col min="11790" max="11790" width="20.25" style="76" bestFit="1" customWidth="1"/>
    <col min="11791" max="11791" width="21.25" style="76" bestFit="1" customWidth="1"/>
    <col min="11792" max="11792" width="20.25" style="76" bestFit="1" customWidth="1"/>
    <col min="11793" max="11793" width="21.75" style="76" bestFit="1" customWidth="1"/>
    <col min="11794" max="11794" width="19.5" style="76" bestFit="1" customWidth="1"/>
    <col min="11795" max="12025" width="9" style="76"/>
    <col min="12026" max="12026" width="7.625" style="76" bestFit="1" customWidth="1"/>
    <col min="12027" max="12027" width="46.375" style="76" customWidth="1"/>
    <col min="12028" max="12028" width="43.25" style="76" bestFit="1" customWidth="1"/>
    <col min="12029" max="12029" width="16.625" style="76" bestFit="1" customWidth="1"/>
    <col min="12030" max="12030" width="18.125" style="76" customWidth="1"/>
    <col min="12031" max="12032" width="25.875" style="76" customWidth="1"/>
    <col min="12033" max="12033" width="45.25" style="76" customWidth="1"/>
    <col min="12034" max="12034" width="16.875" style="76" customWidth="1"/>
    <col min="12035" max="12035" width="12.125" style="76" bestFit="1" customWidth="1"/>
    <col min="12036" max="12036" width="12" style="76" bestFit="1" customWidth="1"/>
    <col min="12037" max="12037" width="13" style="76" bestFit="1" customWidth="1"/>
    <col min="12038" max="12038" width="10.875" style="76" customWidth="1"/>
    <col min="12039" max="12039" width="21.25" style="76" customWidth="1"/>
    <col min="12040" max="12040" width="7.25" style="76" customWidth="1"/>
    <col min="12041" max="12041" width="9.5" style="76" customWidth="1"/>
    <col min="12042" max="12042" width="9" style="76"/>
    <col min="12043" max="12044" width="19.5" style="76" bestFit="1" customWidth="1"/>
    <col min="12045" max="12045" width="21.25" style="76" bestFit="1" customWidth="1"/>
    <col min="12046" max="12046" width="20.25" style="76" bestFit="1" customWidth="1"/>
    <col min="12047" max="12047" width="21.25" style="76" bestFit="1" customWidth="1"/>
    <col min="12048" max="12048" width="20.25" style="76" bestFit="1" customWidth="1"/>
    <col min="12049" max="12049" width="21.75" style="76" bestFit="1" customWidth="1"/>
    <col min="12050" max="12050" width="19.5" style="76" bestFit="1" customWidth="1"/>
    <col min="12051" max="12281" width="9" style="76"/>
    <col min="12282" max="12282" width="7.625" style="76" bestFit="1" customWidth="1"/>
    <col min="12283" max="12283" width="46.375" style="76" customWidth="1"/>
    <col min="12284" max="12284" width="43.25" style="76" bestFit="1" customWidth="1"/>
    <col min="12285" max="12285" width="16.625" style="76" bestFit="1" customWidth="1"/>
    <col min="12286" max="12286" width="18.125" style="76" customWidth="1"/>
    <col min="12287" max="12288" width="25.875" style="76" customWidth="1"/>
    <col min="12289" max="12289" width="45.25" style="76" customWidth="1"/>
    <col min="12290" max="12290" width="16.875" style="76" customWidth="1"/>
    <col min="12291" max="12291" width="12.125" style="76" bestFit="1" customWidth="1"/>
    <col min="12292" max="12292" width="12" style="76" bestFit="1" customWidth="1"/>
    <col min="12293" max="12293" width="13" style="76" bestFit="1" customWidth="1"/>
    <col min="12294" max="12294" width="10.875" style="76" customWidth="1"/>
    <col min="12295" max="12295" width="21.25" style="76" customWidth="1"/>
    <col min="12296" max="12296" width="7.25" style="76" customWidth="1"/>
    <col min="12297" max="12297" width="9.5" style="76" customWidth="1"/>
    <col min="12298" max="12298" width="9" style="76"/>
    <col min="12299" max="12300" width="19.5" style="76" bestFit="1" customWidth="1"/>
    <col min="12301" max="12301" width="21.25" style="76" bestFit="1" customWidth="1"/>
    <col min="12302" max="12302" width="20.25" style="76" bestFit="1" customWidth="1"/>
    <col min="12303" max="12303" width="21.25" style="76" bestFit="1" customWidth="1"/>
    <col min="12304" max="12304" width="20.25" style="76" bestFit="1" customWidth="1"/>
    <col min="12305" max="12305" width="21.75" style="76" bestFit="1" customWidth="1"/>
    <col min="12306" max="12306" width="19.5" style="76" bestFit="1" customWidth="1"/>
    <col min="12307" max="12537" width="9" style="76"/>
    <col min="12538" max="12538" width="7.625" style="76" bestFit="1" customWidth="1"/>
    <col min="12539" max="12539" width="46.375" style="76" customWidth="1"/>
    <col min="12540" max="12540" width="43.25" style="76" bestFit="1" customWidth="1"/>
    <col min="12541" max="12541" width="16.625" style="76" bestFit="1" customWidth="1"/>
    <col min="12542" max="12542" width="18.125" style="76" customWidth="1"/>
    <col min="12543" max="12544" width="25.875" style="76" customWidth="1"/>
    <col min="12545" max="12545" width="45.25" style="76" customWidth="1"/>
    <col min="12546" max="12546" width="16.875" style="76" customWidth="1"/>
    <col min="12547" max="12547" width="12.125" style="76" bestFit="1" customWidth="1"/>
    <col min="12548" max="12548" width="12" style="76" bestFit="1" customWidth="1"/>
    <col min="12549" max="12549" width="13" style="76" bestFit="1" customWidth="1"/>
    <col min="12550" max="12550" width="10.875" style="76" customWidth="1"/>
    <col min="12551" max="12551" width="21.25" style="76" customWidth="1"/>
    <col min="12552" max="12552" width="7.25" style="76" customWidth="1"/>
    <col min="12553" max="12553" width="9.5" style="76" customWidth="1"/>
    <col min="12554" max="12554" width="9" style="76"/>
    <col min="12555" max="12556" width="19.5" style="76" bestFit="1" customWidth="1"/>
    <col min="12557" max="12557" width="21.25" style="76" bestFit="1" customWidth="1"/>
    <col min="12558" max="12558" width="20.25" style="76" bestFit="1" customWidth="1"/>
    <col min="12559" max="12559" width="21.25" style="76" bestFit="1" customWidth="1"/>
    <col min="12560" max="12560" width="20.25" style="76" bestFit="1" customWidth="1"/>
    <col min="12561" max="12561" width="21.75" style="76" bestFit="1" customWidth="1"/>
    <col min="12562" max="12562" width="19.5" style="76" bestFit="1" customWidth="1"/>
    <col min="12563" max="12793" width="9" style="76"/>
    <col min="12794" max="12794" width="7.625" style="76" bestFit="1" customWidth="1"/>
    <col min="12795" max="12795" width="46.375" style="76" customWidth="1"/>
    <col min="12796" max="12796" width="43.25" style="76" bestFit="1" customWidth="1"/>
    <col min="12797" max="12797" width="16.625" style="76" bestFit="1" customWidth="1"/>
    <col min="12798" max="12798" width="18.125" style="76" customWidth="1"/>
    <col min="12799" max="12800" width="25.875" style="76" customWidth="1"/>
    <col min="12801" max="12801" width="45.25" style="76" customWidth="1"/>
    <col min="12802" max="12802" width="16.875" style="76" customWidth="1"/>
    <col min="12803" max="12803" width="12.125" style="76" bestFit="1" customWidth="1"/>
    <col min="12804" max="12804" width="12" style="76" bestFit="1" customWidth="1"/>
    <col min="12805" max="12805" width="13" style="76" bestFit="1" customWidth="1"/>
    <col min="12806" max="12806" width="10.875" style="76" customWidth="1"/>
    <col min="12807" max="12807" width="21.25" style="76" customWidth="1"/>
    <col min="12808" max="12808" width="7.25" style="76" customWidth="1"/>
    <col min="12809" max="12809" width="9.5" style="76" customWidth="1"/>
    <col min="12810" max="12810" width="9" style="76"/>
    <col min="12811" max="12812" width="19.5" style="76" bestFit="1" customWidth="1"/>
    <col min="12813" max="12813" width="21.25" style="76" bestFit="1" customWidth="1"/>
    <col min="12814" max="12814" width="20.25" style="76" bestFit="1" customWidth="1"/>
    <col min="12815" max="12815" width="21.25" style="76" bestFit="1" customWidth="1"/>
    <col min="12816" max="12816" width="20.25" style="76" bestFit="1" customWidth="1"/>
    <col min="12817" max="12817" width="21.75" style="76" bestFit="1" customWidth="1"/>
    <col min="12818" max="12818" width="19.5" style="76" bestFit="1" customWidth="1"/>
    <col min="12819" max="13049" width="9" style="76"/>
    <col min="13050" max="13050" width="7.625" style="76" bestFit="1" customWidth="1"/>
    <col min="13051" max="13051" width="46.375" style="76" customWidth="1"/>
    <col min="13052" max="13052" width="43.25" style="76" bestFit="1" customWidth="1"/>
    <col min="13053" max="13053" width="16.625" style="76" bestFit="1" customWidth="1"/>
    <col min="13054" max="13054" width="18.125" style="76" customWidth="1"/>
    <col min="13055" max="13056" width="25.875" style="76" customWidth="1"/>
    <col min="13057" max="13057" width="45.25" style="76" customWidth="1"/>
    <col min="13058" max="13058" width="16.875" style="76" customWidth="1"/>
    <col min="13059" max="13059" width="12.125" style="76" bestFit="1" customWidth="1"/>
    <col min="13060" max="13060" width="12" style="76" bestFit="1" customWidth="1"/>
    <col min="13061" max="13061" width="13" style="76" bestFit="1" customWidth="1"/>
    <col min="13062" max="13062" width="10.875" style="76" customWidth="1"/>
    <col min="13063" max="13063" width="21.25" style="76" customWidth="1"/>
    <col min="13064" max="13064" width="7.25" style="76" customWidth="1"/>
    <col min="13065" max="13065" width="9.5" style="76" customWidth="1"/>
    <col min="13066" max="13066" width="9" style="76"/>
    <col min="13067" max="13068" width="19.5" style="76" bestFit="1" customWidth="1"/>
    <col min="13069" max="13069" width="21.25" style="76" bestFit="1" customWidth="1"/>
    <col min="13070" max="13070" width="20.25" style="76" bestFit="1" customWidth="1"/>
    <col min="13071" max="13071" width="21.25" style="76" bestFit="1" customWidth="1"/>
    <col min="13072" max="13072" width="20.25" style="76" bestFit="1" customWidth="1"/>
    <col min="13073" max="13073" width="21.75" style="76" bestFit="1" customWidth="1"/>
    <col min="13074" max="13074" width="19.5" style="76" bestFit="1" customWidth="1"/>
    <col min="13075" max="13305" width="9" style="76"/>
    <col min="13306" max="13306" width="7.625" style="76" bestFit="1" customWidth="1"/>
    <col min="13307" max="13307" width="46.375" style="76" customWidth="1"/>
    <col min="13308" max="13308" width="43.25" style="76" bestFit="1" customWidth="1"/>
    <col min="13309" max="13309" width="16.625" style="76" bestFit="1" customWidth="1"/>
    <col min="13310" max="13310" width="18.125" style="76" customWidth="1"/>
    <col min="13311" max="13312" width="25.875" style="76" customWidth="1"/>
    <col min="13313" max="13313" width="45.25" style="76" customWidth="1"/>
    <col min="13314" max="13314" width="16.875" style="76" customWidth="1"/>
    <col min="13315" max="13315" width="12.125" style="76" bestFit="1" customWidth="1"/>
    <col min="13316" max="13316" width="12" style="76" bestFit="1" customWidth="1"/>
    <col min="13317" max="13317" width="13" style="76" bestFit="1" customWidth="1"/>
    <col min="13318" max="13318" width="10.875" style="76" customWidth="1"/>
    <col min="13319" max="13319" width="21.25" style="76" customWidth="1"/>
    <col min="13320" max="13320" width="7.25" style="76" customWidth="1"/>
    <col min="13321" max="13321" width="9.5" style="76" customWidth="1"/>
    <col min="13322" max="13322" width="9" style="76"/>
    <col min="13323" max="13324" width="19.5" style="76" bestFit="1" customWidth="1"/>
    <col min="13325" max="13325" width="21.25" style="76" bestFit="1" customWidth="1"/>
    <col min="13326" max="13326" width="20.25" style="76" bestFit="1" customWidth="1"/>
    <col min="13327" max="13327" width="21.25" style="76" bestFit="1" customWidth="1"/>
    <col min="13328" max="13328" width="20.25" style="76" bestFit="1" customWidth="1"/>
    <col min="13329" max="13329" width="21.75" style="76" bestFit="1" customWidth="1"/>
    <col min="13330" max="13330" width="19.5" style="76" bestFit="1" customWidth="1"/>
    <col min="13331" max="13561" width="9" style="76"/>
    <col min="13562" max="13562" width="7.625" style="76" bestFit="1" customWidth="1"/>
    <col min="13563" max="13563" width="46.375" style="76" customWidth="1"/>
    <col min="13564" max="13564" width="43.25" style="76" bestFit="1" customWidth="1"/>
    <col min="13565" max="13565" width="16.625" style="76" bestFit="1" customWidth="1"/>
    <col min="13566" max="13566" width="18.125" style="76" customWidth="1"/>
    <col min="13567" max="13568" width="25.875" style="76" customWidth="1"/>
    <col min="13569" max="13569" width="45.25" style="76" customWidth="1"/>
    <col min="13570" max="13570" width="16.875" style="76" customWidth="1"/>
    <col min="13571" max="13571" width="12.125" style="76" bestFit="1" customWidth="1"/>
    <col min="13572" max="13572" width="12" style="76" bestFit="1" customWidth="1"/>
    <col min="13573" max="13573" width="13" style="76" bestFit="1" customWidth="1"/>
    <col min="13574" max="13574" width="10.875" style="76" customWidth="1"/>
    <col min="13575" max="13575" width="21.25" style="76" customWidth="1"/>
    <col min="13576" max="13576" width="7.25" style="76" customWidth="1"/>
    <col min="13577" max="13577" width="9.5" style="76" customWidth="1"/>
    <col min="13578" max="13578" width="9" style="76"/>
    <col min="13579" max="13580" width="19.5" style="76" bestFit="1" customWidth="1"/>
    <col min="13581" max="13581" width="21.25" style="76" bestFit="1" customWidth="1"/>
    <col min="13582" max="13582" width="20.25" style="76" bestFit="1" customWidth="1"/>
    <col min="13583" max="13583" width="21.25" style="76" bestFit="1" customWidth="1"/>
    <col min="13584" max="13584" width="20.25" style="76" bestFit="1" customWidth="1"/>
    <col min="13585" max="13585" width="21.75" style="76" bestFit="1" customWidth="1"/>
    <col min="13586" max="13586" width="19.5" style="76" bestFit="1" customWidth="1"/>
    <col min="13587" max="13817" width="9" style="76"/>
    <col min="13818" max="13818" width="7.625" style="76" bestFit="1" customWidth="1"/>
    <col min="13819" max="13819" width="46.375" style="76" customWidth="1"/>
    <col min="13820" max="13820" width="43.25" style="76" bestFit="1" customWidth="1"/>
    <col min="13821" max="13821" width="16.625" style="76" bestFit="1" customWidth="1"/>
    <col min="13822" max="13822" width="18.125" style="76" customWidth="1"/>
    <col min="13823" max="13824" width="25.875" style="76" customWidth="1"/>
    <col min="13825" max="13825" width="45.25" style="76" customWidth="1"/>
    <col min="13826" max="13826" width="16.875" style="76" customWidth="1"/>
    <col min="13827" max="13827" width="12.125" style="76" bestFit="1" customWidth="1"/>
    <col min="13828" max="13828" width="12" style="76" bestFit="1" customWidth="1"/>
    <col min="13829" max="13829" width="13" style="76" bestFit="1" customWidth="1"/>
    <col min="13830" max="13830" width="10.875" style="76" customWidth="1"/>
    <col min="13831" max="13831" width="21.25" style="76" customWidth="1"/>
    <col min="13832" max="13832" width="7.25" style="76" customWidth="1"/>
    <col min="13833" max="13833" width="9.5" style="76" customWidth="1"/>
    <col min="13834" max="13834" width="9" style="76"/>
    <col min="13835" max="13836" width="19.5" style="76" bestFit="1" customWidth="1"/>
    <col min="13837" max="13837" width="21.25" style="76" bestFit="1" customWidth="1"/>
    <col min="13838" max="13838" width="20.25" style="76" bestFit="1" customWidth="1"/>
    <col min="13839" max="13839" width="21.25" style="76" bestFit="1" customWidth="1"/>
    <col min="13840" max="13840" width="20.25" style="76" bestFit="1" customWidth="1"/>
    <col min="13841" max="13841" width="21.75" style="76" bestFit="1" customWidth="1"/>
    <col min="13842" max="13842" width="19.5" style="76" bestFit="1" customWidth="1"/>
    <col min="13843" max="14073" width="9" style="76"/>
    <col min="14074" max="14074" width="7.625" style="76" bestFit="1" customWidth="1"/>
    <col min="14075" max="14075" width="46.375" style="76" customWidth="1"/>
    <col min="14076" max="14076" width="43.25" style="76" bestFit="1" customWidth="1"/>
    <col min="14077" max="14077" width="16.625" style="76" bestFit="1" customWidth="1"/>
    <col min="14078" max="14078" width="18.125" style="76" customWidth="1"/>
    <col min="14079" max="14080" width="25.875" style="76" customWidth="1"/>
    <col min="14081" max="14081" width="45.25" style="76" customWidth="1"/>
    <col min="14082" max="14082" width="16.875" style="76" customWidth="1"/>
    <col min="14083" max="14083" width="12.125" style="76" bestFit="1" customWidth="1"/>
    <col min="14084" max="14084" width="12" style="76" bestFit="1" customWidth="1"/>
    <col min="14085" max="14085" width="13" style="76" bestFit="1" customWidth="1"/>
    <col min="14086" max="14086" width="10.875" style="76" customWidth="1"/>
    <col min="14087" max="14087" width="21.25" style="76" customWidth="1"/>
    <col min="14088" max="14088" width="7.25" style="76" customWidth="1"/>
    <col min="14089" max="14089" width="9.5" style="76" customWidth="1"/>
    <col min="14090" max="14090" width="9" style="76"/>
    <col min="14091" max="14092" width="19.5" style="76" bestFit="1" customWidth="1"/>
    <col min="14093" max="14093" width="21.25" style="76" bestFit="1" customWidth="1"/>
    <col min="14094" max="14094" width="20.25" style="76" bestFit="1" customWidth="1"/>
    <col min="14095" max="14095" width="21.25" style="76" bestFit="1" customWidth="1"/>
    <col min="14096" max="14096" width="20.25" style="76" bestFit="1" customWidth="1"/>
    <col min="14097" max="14097" width="21.75" style="76" bestFit="1" customWidth="1"/>
    <col min="14098" max="14098" width="19.5" style="76" bestFit="1" customWidth="1"/>
    <col min="14099" max="14329" width="9" style="76"/>
    <col min="14330" max="14330" width="7.625" style="76" bestFit="1" customWidth="1"/>
    <col min="14331" max="14331" width="46.375" style="76" customWidth="1"/>
    <col min="14332" max="14332" width="43.25" style="76" bestFit="1" customWidth="1"/>
    <col min="14333" max="14333" width="16.625" style="76" bestFit="1" customWidth="1"/>
    <col min="14334" max="14334" width="18.125" style="76" customWidth="1"/>
    <col min="14335" max="14336" width="25.875" style="76" customWidth="1"/>
    <col min="14337" max="14337" width="45.25" style="76" customWidth="1"/>
    <col min="14338" max="14338" width="16.875" style="76" customWidth="1"/>
    <col min="14339" max="14339" width="12.125" style="76" bestFit="1" customWidth="1"/>
    <col min="14340" max="14340" width="12" style="76" bestFit="1" customWidth="1"/>
    <col min="14341" max="14341" width="13" style="76" bestFit="1" customWidth="1"/>
    <col min="14342" max="14342" width="10.875" style="76" customWidth="1"/>
    <col min="14343" max="14343" width="21.25" style="76" customWidth="1"/>
    <col min="14344" max="14344" width="7.25" style="76" customWidth="1"/>
    <col min="14345" max="14345" width="9.5" style="76" customWidth="1"/>
    <col min="14346" max="14346" width="9" style="76"/>
    <col min="14347" max="14348" width="19.5" style="76" bestFit="1" customWidth="1"/>
    <col min="14349" max="14349" width="21.25" style="76" bestFit="1" customWidth="1"/>
    <col min="14350" max="14350" width="20.25" style="76" bestFit="1" customWidth="1"/>
    <col min="14351" max="14351" width="21.25" style="76" bestFit="1" customWidth="1"/>
    <col min="14352" max="14352" width="20.25" style="76" bestFit="1" customWidth="1"/>
    <col min="14353" max="14353" width="21.75" style="76" bestFit="1" customWidth="1"/>
    <col min="14354" max="14354" width="19.5" style="76" bestFit="1" customWidth="1"/>
    <col min="14355" max="14585" width="9" style="76"/>
    <col min="14586" max="14586" width="7.625" style="76" bestFit="1" customWidth="1"/>
    <col min="14587" max="14587" width="46.375" style="76" customWidth="1"/>
    <col min="14588" max="14588" width="43.25" style="76" bestFit="1" customWidth="1"/>
    <col min="14589" max="14589" width="16.625" style="76" bestFit="1" customWidth="1"/>
    <col min="14590" max="14590" width="18.125" style="76" customWidth="1"/>
    <col min="14591" max="14592" width="25.875" style="76" customWidth="1"/>
    <col min="14593" max="14593" width="45.25" style="76" customWidth="1"/>
    <col min="14594" max="14594" width="16.875" style="76" customWidth="1"/>
    <col min="14595" max="14595" width="12.125" style="76" bestFit="1" customWidth="1"/>
    <col min="14596" max="14596" width="12" style="76" bestFit="1" customWidth="1"/>
    <col min="14597" max="14597" width="13" style="76" bestFit="1" customWidth="1"/>
    <col min="14598" max="14598" width="10.875" style="76" customWidth="1"/>
    <col min="14599" max="14599" width="21.25" style="76" customWidth="1"/>
    <col min="14600" max="14600" width="7.25" style="76" customWidth="1"/>
    <col min="14601" max="14601" width="9.5" style="76" customWidth="1"/>
    <col min="14602" max="14602" width="9" style="76"/>
    <col min="14603" max="14604" width="19.5" style="76" bestFit="1" customWidth="1"/>
    <col min="14605" max="14605" width="21.25" style="76" bestFit="1" customWidth="1"/>
    <col min="14606" max="14606" width="20.25" style="76" bestFit="1" customWidth="1"/>
    <col min="14607" max="14607" width="21.25" style="76" bestFit="1" customWidth="1"/>
    <col min="14608" max="14608" width="20.25" style="76" bestFit="1" customWidth="1"/>
    <col min="14609" max="14609" width="21.75" style="76" bestFit="1" customWidth="1"/>
    <col min="14610" max="14610" width="19.5" style="76" bestFit="1" customWidth="1"/>
    <col min="14611" max="14841" width="9" style="76"/>
    <col min="14842" max="14842" width="7.625" style="76" bestFit="1" customWidth="1"/>
    <col min="14843" max="14843" width="46.375" style="76" customWidth="1"/>
    <col min="14844" max="14844" width="43.25" style="76" bestFit="1" customWidth="1"/>
    <col min="14845" max="14845" width="16.625" style="76" bestFit="1" customWidth="1"/>
    <col min="14846" max="14846" width="18.125" style="76" customWidth="1"/>
    <col min="14847" max="14848" width="25.875" style="76" customWidth="1"/>
    <col min="14849" max="14849" width="45.25" style="76" customWidth="1"/>
    <col min="14850" max="14850" width="16.875" style="76" customWidth="1"/>
    <col min="14851" max="14851" width="12.125" style="76" bestFit="1" customWidth="1"/>
    <col min="14852" max="14852" width="12" style="76" bestFit="1" customWidth="1"/>
    <col min="14853" max="14853" width="13" style="76" bestFit="1" customWidth="1"/>
    <col min="14854" max="14854" width="10.875" style="76" customWidth="1"/>
    <col min="14855" max="14855" width="21.25" style="76" customWidth="1"/>
    <col min="14856" max="14856" width="7.25" style="76" customWidth="1"/>
    <col min="14857" max="14857" width="9.5" style="76" customWidth="1"/>
    <col min="14858" max="14858" width="9" style="76"/>
    <col min="14859" max="14860" width="19.5" style="76" bestFit="1" customWidth="1"/>
    <col min="14861" max="14861" width="21.25" style="76" bestFit="1" customWidth="1"/>
    <col min="14862" max="14862" width="20.25" style="76" bestFit="1" customWidth="1"/>
    <col min="14863" max="14863" width="21.25" style="76" bestFit="1" customWidth="1"/>
    <col min="14864" max="14864" width="20.25" style="76" bestFit="1" customWidth="1"/>
    <col min="14865" max="14865" width="21.75" style="76" bestFit="1" customWidth="1"/>
    <col min="14866" max="14866" width="19.5" style="76" bestFit="1" customWidth="1"/>
    <col min="14867" max="15097" width="9" style="76"/>
    <col min="15098" max="15098" width="7.625" style="76" bestFit="1" customWidth="1"/>
    <col min="15099" max="15099" width="46.375" style="76" customWidth="1"/>
    <col min="15100" max="15100" width="43.25" style="76" bestFit="1" customWidth="1"/>
    <col min="15101" max="15101" width="16.625" style="76" bestFit="1" customWidth="1"/>
    <col min="15102" max="15102" width="18.125" style="76" customWidth="1"/>
    <col min="15103" max="15104" width="25.875" style="76" customWidth="1"/>
    <col min="15105" max="15105" width="45.25" style="76" customWidth="1"/>
    <col min="15106" max="15106" width="16.875" style="76" customWidth="1"/>
    <col min="15107" max="15107" width="12.125" style="76" bestFit="1" customWidth="1"/>
    <col min="15108" max="15108" width="12" style="76" bestFit="1" customWidth="1"/>
    <col min="15109" max="15109" width="13" style="76" bestFit="1" customWidth="1"/>
    <col min="15110" max="15110" width="10.875" style="76" customWidth="1"/>
    <col min="15111" max="15111" width="21.25" style="76" customWidth="1"/>
    <col min="15112" max="15112" width="7.25" style="76" customWidth="1"/>
    <col min="15113" max="15113" width="9.5" style="76" customWidth="1"/>
    <col min="15114" max="15114" width="9" style="76"/>
    <col min="15115" max="15116" width="19.5" style="76" bestFit="1" customWidth="1"/>
    <col min="15117" max="15117" width="21.25" style="76" bestFit="1" customWidth="1"/>
    <col min="15118" max="15118" width="20.25" style="76" bestFit="1" customWidth="1"/>
    <col min="15119" max="15119" width="21.25" style="76" bestFit="1" customWidth="1"/>
    <col min="15120" max="15120" width="20.25" style="76" bestFit="1" customWidth="1"/>
    <col min="15121" max="15121" width="21.75" style="76" bestFit="1" customWidth="1"/>
    <col min="15122" max="15122" width="19.5" style="76" bestFit="1" customWidth="1"/>
    <col min="15123" max="15353" width="9" style="76"/>
    <col min="15354" max="15354" width="7.625" style="76" bestFit="1" customWidth="1"/>
    <col min="15355" max="15355" width="46.375" style="76" customWidth="1"/>
    <col min="15356" max="15356" width="43.25" style="76" bestFit="1" customWidth="1"/>
    <col min="15357" max="15357" width="16.625" style="76" bestFit="1" customWidth="1"/>
    <col min="15358" max="15358" width="18.125" style="76" customWidth="1"/>
    <col min="15359" max="15360" width="25.875" style="76" customWidth="1"/>
    <col min="15361" max="15361" width="45.25" style="76" customWidth="1"/>
    <col min="15362" max="15362" width="16.875" style="76" customWidth="1"/>
    <col min="15363" max="15363" width="12.125" style="76" bestFit="1" customWidth="1"/>
    <col min="15364" max="15364" width="12" style="76" bestFit="1" customWidth="1"/>
    <col min="15365" max="15365" width="13" style="76" bestFit="1" customWidth="1"/>
    <col min="15366" max="15366" width="10.875" style="76" customWidth="1"/>
    <col min="15367" max="15367" width="21.25" style="76" customWidth="1"/>
    <col min="15368" max="15368" width="7.25" style="76" customWidth="1"/>
    <col min="15369" max="15369" width="9.5" style="76" customWidth="1"/>
    <col min="15370" max="15370" width="9" style="76"/>
    <col min="15371" max="15372" width="19.5" style="76" bestFit="1" customWidth="1"/>
    <col min="15373" max="15373" width="21.25" style="76" bestFit="1" customWidth="1"/>
    <col min="15374" max="15374" width="20.25" style="76" bestFit="1" customWidth="1"/>
    <col min="15375" max="15375" width="21.25" style="76" bestFit="1" customWidth="1"/>
    <col min="15376" max="15376" width="20.25" style="76" bestFit="1" customWidth="1"/>
    <col min="15377" max="15377" width="21.75" style="76" bestFit="1" customWidth="1"/>
    <col min="15378" max="15378" width="19.5" style="76" bestFit="1" customWidth="1"/>
    <col min="15379" max="15609" width="9" style="76"/>
    <col min="15610" max="15610" width="7.625" style="76" bestFit="1" customWidth="1"/>
    <col min="15611" max="15611" width="46.375" style="76" customWidth="1"/>
    <col min="15612" max="15612" width="43.25" style="76" bestFit="1" customWidth="1"/>
    <col min="15613" max="15613" width="16.625" style="76" bestFit="1" customWidth="1"/>
    <col min="15614" max="15614" width="18.125" style="76" customWidth="1"/>
    <col min="15615" max="15616" width="25.875" style="76" customWidth="1"/>
    <col min="15617" max="15617" width="45.25" style="76" customWidth="1"/>
    <col min="15618" max="15618" width="16.875" style="76" customWidth="1"/>
    <col min="15619" max="15619" width="12.125" style="76" bestFit="1" customWidth="1"/>
    <col min="15620" max="15620" width="12" style="76" bestFit="1" customWidth="1"/>
    <col min="15621" max="15621" width="13" style="76" bestFit="1" customWidth="1"/>
    <col min="15622" max="15622" width="10.875" style="76" customWidth="1"/>
    <col min="15623" max="15623" width="21.25" style="76" customWidth="1"/>
    <col min="15624" max="15624" width="7.25" style="76" customWidth="1"/>
    <col min="15625" max="15625" width="9.5" style="76" customWidth="1"/>
    <col min="15626" max="15626" width="9" style="76"/>
    <col min="15627" max="15628" width="19.5" style="76" bestFit="1" customWidth="1"/>
    <col min="15629" max="15629" width="21.25" style="76" bestFit="1" customWidth="1"/>
    <col min="15630" max="15630" width="20.25" style="76" bestFit="1" customWidth="1"/>
    <col min="15631" max="15631" width="21.25" style="76" bestFit="1" customWidth="1"/>
    <col min="15632" max="15632" width="20.25" style="76" bestFit="1" customWidth="1"/>
    <col min="15633" max="15633" width="21.75" style="76" bestFit="1" customWidth="1"/>
    <col min="15634" max="15634" width="19.5" style="76" bestFit="1" customWidth="1"/>
    <col min="15635" max="15865" width="9" style="76"/>
    <col min="15866" max="15866" width="7.625" style="76" bestFit="1" customWidth="1"/>
    <col min="15867" max="15867" width="46.375" style="76" customWidth="1"/>
    <col min="15868" max="15868" width="43.25" style="76" bestFit="1" customWidth="1"/>
    <col min="15869" max="15869" width="16.625" style="76" bestFit="1" customWidth="1"/>
    <col min="15870" max="15870" width="18.125" style="76" customWidth="1"/>
    <col min="15871" max="15872" width="25.875" style="76" customWidth="1"/>
    <col min="15873" max="15873" width="45.25" style="76" customWidth="1"/>
    <col min="15874" max="15874" width="16.875" style="76" customWidth="1"/>
    <col min="15875" max="15875" width="12.125" style="76" bestFit="1" customWidth="1"/>
    <col min="15876" max="15876" width="12" style="76" bestFit="1" customWidth="1"/>
    <col min="15877" max="15877" width="13" style="76" bestFit="1" customWidth="1"/>
    <col min="15878" max="15878" width="10.875" style="76" customWidth="1"/>
    <col min="15879" max="15879" width="21.25" style="76" customWidth="1"/>
    <col min="15880" max="15880" width="7.25" style="76" customWidth="1"/>
    <col min="15881" max="15881" width="9.5" style="76" customWidth="1"/>
    <col min="15882" max="15882" width="9" style="76"/>
    <col min="15883" max="15884" width="19.5" style="76" bestFit="1" customWidth="1"/>
    <col min="15885" max="15885" width="21.25" style="76" bestFit="1" customWidth="1"/>
    <col min="15886" max="15886" width="20.25" style="76" bestFit="1" customWidth="1"/>
    <col min="15887" max="15887" width="21.25" style="76" bestFit="1" customWidth="1"/>
    <col min="15888" max="15888" width="20.25" style="76" bestFit="1" customWidth="1"/>
    <col min="15889" max="15889" width="21.75" style="76" bestFit="1" customWidth="1"/>
    <col min="15890" max="15890" width="19.5" style="76" bestFit="1" customWidth="1"/>
    <col min="15891" max="16121" width="9" style="76"/>
    <col min="16122" max="16122" width="7.625" style="76" bestFit="1" customWidth="1"/>
    <col min="16123" max="16123" width="46.375" style="76" customWidth="1"/>
    <col min="16124" max="16124" width="43.25" style="76" bestFit="1" customWidth="1"/>
    <col min="16125" max="16125" width="16.625" style="76" bestFit="1" customWidth="1"/>
    <col min="16126" max="16126" width="18.125" style="76" customWidth="1"/>
    <col min="16127" max="16128" width="25.875" style="76" customWidth="1"/>
    <col min="16129" max="16129" width="45.25" style="76" customWidth="1"/>
    <col min="16130" max="16130" width="16.875" style="76" customWidth="1"/>
    <col min="16131" max="16131" width="12.125" style="76" bestFit="1" customWidth="1"/>
    <col min="16132" max="16132" width="12" style="76" bestFit="1" customWidth="1"/>
    <col min="16133" max="16133" width="13" style="76" bestFit="1" customWidth="1"/>
    <col min="16134" max="16134" width="10.875" style="76" customWidth="1"/>
    <col min="16135" max="16135" width="21.25" style="76" customWidth="1"/>
    <col min="16136" max="16136" width="7.25" style="76" customWidth="1"/>
    <col min="16137" max="16137" width="9.5" style="76" customWidth="1"/>
    <col min="16138" max="16138" width="9" style="76"/>
    <col min="16139" max="16140" width="19.5" style="76" bestFit="1" customWidth="1"/>
    <col min="16141" max="16141" width="21.25" style="76" bestFit="1" customWidth="1"/>
    <col min="16142" max="16142" width="20.25" style="76" bestFit="1" customWidth="1"/>
    <col min="16143" max="16143" width="21.25" style="76" bestFit="1" customWidth="1"/>
    <col min="16144" max="16144" width="20.25" style="76" bestFit="1" customWidth="1"/>
    <col min="16145" max="16145" width="21.75" style="76" bestFit="1" customWidth="1"/>
    <col min="16146" max="16146" width="19.5" style="76" bestFit="1" customWidth="1"/>
    <col min="16147" max="16384" width="9" style="76"/>
  </cols>
  <sheetData>
    <row r="1" spans="1:17" ht="24" customHeight="1">
      <c r="B1" s="295" t="s">
        <v>639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11"/>
      <c r="P1" s="111"/>
    </row>
    <row r="2" spans="1:17" ht="29.25" customHeight="1" thickBot="1"/>
    <row r="3" spans="1:17" ht="23.25" customHeight="1">
      <c r="A3" s="296" t="s">
        <v>640</v>
      </c>
      <c r="B3" s="297" t="s">
        <v>641</v>
      </c>
      <c r="C3" s="299" t="s">
        <v>3</v>
      </c>
      <c r="D3" s="301" t="s">
        <v>4</v>
      </c>
      <c r="E3" s="303" t="s">
        <v>642</v>
      </c>
      <c r="F3" s="299" t="s">
        <v>6</v>
      </c>
      <c r="G3" s="299" t="s">
        <v>5</v>
      </c>
      <c r="H3" s="299" t="s">
        <v>530</v>
      </c>
      <c r="I3" s="299" t="s">
        <v>184</v>
      </c>
      <c r="J3" s="291" t="s">
        <v>11</v>
      </c>
      <c r="K3" s="292"/>
      <c r="L3" s="292"/>
      <c r="M3" s="292"/>
      <c r="N3" s="292"/>
      <c r="O3" s="188"/>
      <c r="P3" s="293" t="s">
        <v>12</v>
      </c>
      <c r="Q3" s="294"/>
    </row>
    <row r="4" spans="1:17" ht="70.5" customHeight="1">
      <c r="A4" s="296"/>
      <c r="B4" s="298"/>
      <c r="C4" s="300"/>
      <c r="D4" s="302"/>
      <c r="E4" s="304"/>
      <c r="F4" s="300"/>
      <c r="G4" s="300"/>
      <c r="H4" s="300"/>
      <c r="I4" s="300"/>
      <c r="J4" s="189" t="s">
        <v>13</v>
      </c>
      <c r="K4" s="189" t="s">
        <v>14</v>
      </c>
      <c r="L4" s="189" t="s">
        <v>16</v>
      </c>
      <c r="M4" s="189" t="s">
        <v>17</v>
      </c>
      <c r="N4" s="190" t="s">
        <v>18</v>
      </c>
      <c r="O4" s="190" t="s">
        <v>643</v>
      </c>
      <c r="P4" s="246" t="s">
        <v>539</v>
      </c>
      <c r="Q4" s="247"/>
    </row>
    <row r="5" spans="1:17">
      <c r="A5" s="191"/>
      <c r="B5" s="192"/>
      <c r="C5" s="193"/>
      <c r="D5" s="193"/>
      <c r="E5" s="92"/>
      <c r="F5" s="185"/>
      <c r="G5" s="194"/>
      <c r="H5" s="187"/>
      <c r="I5" s="195"/>
      <c r="J5" s="185"/>
      <c r="K5" s="185"/>
      <c r="L5" s="185"/>
      <c r="M5" s="185"/>
      <c r="N5" s="186"/>
      <c r="O5" s="186"/>
      <c r="P5" s="52" t="s">
        <v>644</v>
      </c>
      <c r="Q5" s="53" t="s">
        <v>21</v>
      </c>
    </row>
    <row r="6" spans="1:17">
      <c r="A6" s="288" t="s">
        <v>645</v>
      </c>
      <c r="B6" s="289"/>
      <c r="C6" s="290"/>
      <c r="D6" s="193"/>
      <c r="E6" s="92"/>
      <c r="F6" s="185"/>
      <c r="G6" s="194"/>
      <c r="H6" s="187"/>
      <c r="I6" s="195"/>
      <c r="J6" s="185"/>
      <c r="K6" s="185"/>
      <c r="L6" s="185"/>
      <c r="M6" s="185"/>
      <c r="N6" s="186"/>
      <c r="O6" s="186"/>
      <c r="P6" s="52"/>
      <c r="Q6" s="53"/>
    </row>
    <row r="7" spans="1:17" ht="36" customHeight="1">
      <c r="A7" s="185">
        <f>ROW(A1)</f>
        <v>1</v>
      </c>
      <c r="B7" s="192">
        <v>2022</v>
      </c>
      <c r="C7" s="196" t="s">
        <v>646</v>
      </c>
      <c r="D7" s="197" t="s">
        <v>647</v>
      </c>
      <c r="E7" s="183">
        <v>2690155000</v>
      </c>
      <c r="F7" s="185" t="s">
        <v>648</v>
      </c>
      <c r="G7" s="183">
        <v>2690155000</v>
      </c>
      <c r="H7" s="183">
        <v>1665000000</v>
      </c>
      <c r="I7" s="11" t="s">
        <v>649</v>
      </c>
      <c r="J7" s="185" t="s">
        <v>650</v>
      </c>
      <c r="K7" s="185" t="s">
        <v>651</v>
      </c>
      <c r="L7" s="185" t="s">
        <v>651</v>
      </c>
      <c r="M7" s="185" t="s">
        <v>652</v>
      </c>
      <c r="N7" s="186" t="s">
        <v>653</v>
      </c>
      <c r="O7" s="186" t="s">
        <v>654</v>
      </c>
      <c r="P7" s="198">
        <v>1</v>
      </c>
      <c r="Q7" s="199" t="s">
        <v>655</v>
      </c>
    </row>
    <row r="8" spans="1:17" ht="55.5" customHeight="1">
      <c r="A8" s="185">
        <f t="shared" ref="A8:A25" si="0">ROW(A2)</f>
        <v>2</v>
      </c>
      <c r="B8" s="192">
        <v>2022</v>
      </c>
      <c r="C8" s="196" t="s">
        <v>656</v>
      </c>
      <c r="D8" s="197" t="s">
        <v>657</v>
      </c>
      <c r="E8" s="183">
        <v>19153942090</v>
      </c>
      <c r="F8" s="185" t="s">
        <v>648</v>
      </c>
      <c r="G8" s="183">
        <v>19153942090</v>
      </c>
      <c r="H8" s="183">
        <v>14769696970</v>
      </c>
      <c r="I8" s="11" t="s">
        <v>658</v>
      </c>
      <c r="J8" s="185" t="s">
        <v>650</v>
      </c>
      <c r="K8" s="7" t="s">
        <v>659</v>
      </c>
      <c r="L8" s="7" t="s">
        <v>659</v>
      </c>
      <c r="M8" s="7" t="s">
        <v>652</v>
      </c>
      <c r="N8" s="186" t="s">
        <v>653</v>
      </c>
      <c r="O8" s="186" t="s">
        <v>660</v>
      </c>
      <c r="P8" s="198">
        <v>1</v>
      </c>
      <c r="Q8" s="199" t="s">
        <v>655</v>
      </c>
    </row>
    <row r="9" spans="1:17" ht="70.5" customHeight="1">
      <c r="A9" s="185">
        <f t="shared" si="0"/>
        <v>3</v>
      </c>
      <c r="B9" s="192">
        <v>2022</v>
      </c>
      <c r="C9" s="196" t="s">
        <v>661</v>
      </c>
      <c r="D9" s="197" t="s">
        <v>662</v>
      </c>
      <c r="E9" s="183">
        <v>525000000</v>
      </c>
      <c r="F9" s="185" t="s">
        <v>663</v>
      </c>
      <c r="G9" s="183">
        <v>525000000</v>
      </c>
      <c r="H9" s="200">
        <v>354603042</v>
      </c>
      <c r="I9" s="11" t="s">
        <v>664</v>
      </c>
      <c r="J9" s="185" t="s">
        <v>665</v>
      </c>
      <c r="K9" s="185" t="s">
        <v>666</v>
      </c>
      <c r="L9" s="185" t="s">
        <v>666</v>
      </c>
      <c r="M9" s="185" t="s">
        <v>667</v>
      </c>
      <c r="N9" s="186" t="s">
        <v>653</v>
      </c>
      <c r="O9" s="186" t="s">
        <v>668</v>
      </c>
      <c r="P9" s="198">
        <v>1</v>
      </c>
      <c r="Q9" s="199" t="s">
        <v>655</v>
      </c>
    </row>
    <row r="10" spans="1:17" ht="47.25">
      <c r="A10" s="185">
        <f t="shared" si="0"/>
        <v>4</v>
      </c>
      <c r="B10" s="192">
        <v>2022</v>
      </c>
      <c r="C10" s="196" t="s">
        <v>669</v>
      </c>
      <c r="D10" s="197" t="s">
        <v>662</v>
      </c>
      <c r="E10" s="183">
        <v>500000000</v>
      </c>
      <c r="F10" s="185" t="s">
        <v>663</v>
      </c>
      <c r="G10" s="183">
        <v>500000000</v>
      </c>
      <c r="H10" s="201">
        <v>168753078</v>
      </c>
      <c r="I10" s="11" t="s">
        <v>670</v>
      </c>
      <c r="J10" s="185" t="s">
        <v>651</v>
      </c>
      <c r="K10" s="185" t="s">
        <v>671</v>
      </c>
      <c r="L10" s="185" t="s">
        <v>671</v>
      </c>
      <c r="M10" s="185" t="s">
        <v>667</v>
      </c>
      <c r="N10" s="186" t="s">
        <v>653</v>
      </c>
      <c r="O10" s="186" t="s">
        <v>668</v>
      </c>
      <c r="P10" s="198">
        <v>1</v>
      </c>
      <c r="Q10" s="199" t="s">
        <v>655</v>
      </c>
    </row>
    <row r="11" spans="1:17" ht="47.25">
      <c r="A11" s="185">
        <f t="shared" si="0"/>
        <v>5</v>
      </c>
      <c r="B11" s="192">
        <v>2022</v>
      </c>
      <c r="C11" s="196" t="s">
        <v>672</v>
      </c>
      <c r="D11" s="197" t="s">
        <v>662</v>
      </c>
      <c r="E11" s="183">
        <v>500000000</v>
      </c>
      <c r="F11" s="185" t="s">
        <v>663</v>
      </c>
      <c r="G11" s="183">
        <v>500000000</v>
      </c>
      <c r="H11" s="201">
        <v>168753078</v>
      </c>
      <c r="I11" s="11" t="s">
        <v>673</v>
      </c>
      <c r="J11" s="185" t="s">
        <v>651</v>
      </c>
      <c r="K11" s="185" t="s">
        <v>671</v>
      </c>
      <c r="L11" s="185" t="s">
        <v>671</v>
      </c>
      <c r="M11" s="185" t="s">
        <v>667</v>
      </c>
      <c r="N11" s="186" t="s">
        <v>653</v>
      </c>
      <c r="O11" s="186" t="s">
        <v>668</v>
      </c>
      <c r="P11" s="198">
        <v>1</v>
      </c>
      <c r="Q11" s="199" t="s">
        <v>655</v>
      </c>
    </row>
    <row r="12" spans="1:17" ht="31.5">
      <c r="A12" s="185">
        <f t="shared" si="0"/>
        <v>6</v>
      </c>
      <c r="B12" s="192">
        <v>2022</v>
      </c>
      <c r="C12" s="196" t="s">
        <v>674</v>
      </c>
      <c r="D12" s="197" t="s">
        <v>675</v>
      </c>
      <c r="E12" s="183">
        <v>500000000</v>
      </c>
      <c r="F12" s="185" t="s">
        <v>663</v>
      </c>
      <c r="G12" s="183">
        <v>500000000</v>
      </c>
      <c r="H12" s="183">
        <v>166621878</v>
      </c>
      <c r="I12" s="11" t="s">
        <v>676</v>
      </c>
      <c r="J12" s="185" t="s">
        <v>651</v>
      </c>
      <c r="K12" s="185" t="s">
        <v>666</v>
      </c>
      <c r="L12" s="185" t="s">
        <v>666</v>
      </c>
      <c r="M12" s="185" t="s">
        <v>667</v>
      </c>
      <c r="N12" s="186" t="s">
        <v>653</v>
      </c>
      <c r="O12" s="186" t="s">
        <v>668</v>
      </c>
      <c r="P12" s="198">
        <v>1</v>
      </c>
      <c r="Q12" s="199" t="s">
        <v>655</v>
      </c>
    </row>
    <row r="13" spans="1:17" ht="31.5">
      <c r="A13" s="185">
        <f t="shared" si="0"/>
        <v>7</v>
      </c>
      <c r="B13" s="192">
        <v>2022</v>
      </c>
      <c r="C13" s="196" t="s">
        <v>677</v>
      </c>
      <c r="D13" s="197" t="s">
        <v>675</v>
      </c>
      <c r="E13" s="183">
        <v>500000000</v>
      </c>
      <c r="F13" s="185" t="s">
        <v>663</v>
      </c>
      <c r="G13" s="183">
        <v>500000000</v>
      </c>
      <c r="H13" s="183">
        <v>167654178</v>
      </c>
      <c r="I13" s="11" t="s">
        <v>678</v>
      </c>
      <c r="J13" s="185" t="s">
        <v>651</v>
      </c>
      <c r="K13" s="185" t="s">
        <v>666</v>
      </c>
      <c r="L13" s="185" t="s">
        <v>666</v>
      </c>
      <c r="M13" s="185" t="s">
        <v>667</v>
      </c>
      <c r="N13" s="186" t="s">
        <v>653</v>
      </c>
      <c r="O13" s="186" t="s">
        <v>668</v>
      </c>
      <c r="P13" s="198">
        <v>1</v>
      </c>
      <c r="Q13" s="199" t="s">
        <v>655</v>
      </c>
    </row>
    <row r="14" spans="1:17" ht="31.5">
      <c r="A14" s="185">
        <f t="shared" si="0"/>
        <v>8</v>
      </c>
      <c r="B14" s="192">
        <v>2022</v>
      </c>
      <c r="C14" s="196" t="s">
        <v>679</v>
      </c>
      <c r="D14" s="197" t="s">
        <v>647</v>
      </c>
      <c r="E14" s="183">
        <v>3750000000</v>
      </c>
      <c r="F14" s="185" t="s">
        <v>648</v>
      </c>
      <c r="G14" s="183">
        <v>3750000000</v>
      </c>
      <c r="H14" s="183">
        <v>1917591177</v>
      </c>
      <c r="I14" s="11" t="s">
        <v>680</v>
      </c>
      <c r="J14" s="185" t="s">
        <v>651</v>
      </c>
      <c r="K14" s="185" t="s">
        <v>671</v>
      </c>
      <c r="L14" s="185" t="s">
        <v>671</v>
      </c>
      <c r="M14" s="185" t="s">
        <v>667</v>
      </c>
      <c r="N14" s="186" t="s">
        <v>653</v>
      </c>
      <c r="O14" s="186" t="s">
        <v>681</v>
      </c>
      <c r="P14" s="198">
        <v>1</v>
      </c>
      <c r="Q14" s="199" t="s">
        <v>655</v>
      </c>
    </row>
    <row r="15" spans="1:17" ht="45.75" customHeight="1">
      <c r="A15" s="185">
        <f t="shared" si="0"/>
        <v>9</v>
      </c>
      <c r="B15" s="192">
        <v>2022</v>
      </c>
      <c r="C15" s="196" t="s">
        <v>682</v>
      </c>
      <c r="D15" s="197" t="s">
        <v>647</v>
      </c>
      <c r="E15" s="183">
        <v>20105827000</v>
      </c>
      <c r="F15" s="185" t="s">
        <v>648</v>
      </c>
      <c r="G15" s="183">
        <v>20105827000</v>
      </c>
      <c r="H15" s="183">
        <v>15521485836</v>
      </c>
      <c r="I15" s="11" t="s">
        <v>683</v>
      </c>
      <c r="J15" s="185" t="s">
        <v>651</v>
      </c>
      <c r="K15" s="185" t="s">
        <v>671</v>
      </c>
      <c r="L15" s="185" t="s">
        <v>671</v>
      </c>
      <c r="M15" s="185" t="s">
        <v>667</v>
      </c>
      <c r="N15" s="186" t="s">
        <v>653</v>
      </c>
      <c r="O15" s="186" t="s">
        <v>684</v>
      </c>
      <c r="P15" s="198">
        <v>1</v>
      </c>
      <c r="Q15" s="199" t="s">
        <v>655</v>
      </c>
    </row>
    <row r="16" spans="1:17" ht="51.75" customHeight="1">
      <c r="A16" s="185">
        <f t="shared" si="0"/>
        <v>10</v>
      </c>
      <c r="B16" s="192">
        <v>2022</v>
      </c>
      <c r="C16" s="196" t="s">
        <v>685</v>
      </c>
      <c r="D16" s="197" t="s">
        <v>647</v>
      </c>
      <c r="E16" s="183">
        <v>20372200000</v>
      </c>
      <c r="F16" s="185" t="s">
        <v>648</v>
      </c>
      <c r="G16" s="183">
        <v>20372200000</v>
      </c>
      <c r="H16" s="183">
        <v>15648181243</v>
      </c>
      <c r="I16" s="11" t="s">
        <v>686</v>
      </c>
      <c r="J16" s="185" t="s">
        <v>651</v>
      </c>
      <c r="K16" s="185" t="s">
        <v>671</v>
      </c>
      <c r="L16" s="185" t="s">
        <v>671</v>
      </c>
      <c r="M16" s="185" t="s">
        <v>667</v>
      </c>
      <c r="N16" s="186" t="s">
        <v>653</v>
      </c>
      <c r="O16" s="186" t="s">
        <v>684</v>
      </c>
      <c r="P16" s="198">
        <v>1</v>
      </c>
      <c r="Q16" s="199" t="s">
        <v>655</v>
      </c>
    </row>
    <row r="17" spans="1:17" ht="51.75" customHeight="1">
      <c r="A17" s="185">
        <f t="shared" si="0"/>
        <v>11</v>
      </c>
      <c r="B17" s="192">
        <v>2022</v>
      </c>
      <c r="C17" s="196" t="s">
        <v>687</v>
      </c>
      <c r="D17" s="197" t="s">
        <v>688</v>
      </c>
      <c r="E17" s="183">
        <v>53105559000</v>
      </c>
      <c r="F17" s="185" t="s">
        <v>648</v>
      </c>
      <c r="G17" s="183">
        <v>53105559000</v>
      </c>
      <c r="H17" s="183">
        <v>45900220403</v>
      </c>
      <c r="I17" s="11" t="s">
        <v>689</v>
      </c>
      <c r="J17" s="185" t="s">
        <v>651</v>
      </c>
      <c r="K17" s="185" t="s">
        <v>666</v>
      </c>
      <c r="L17" s="185" t="s">
        <v>666</v>
      </c>
      <c r="M17" s="185" t="s">
        <v>667</v>
      </c>
      <c r="N17" s="186" t="s">
        <v>653</v>
      </c>
      <c r="O17" s="186" t="s">
        <v>690</v>
      </c>
      <c r="P17" s="198">
        <v>1</v>
      </c>
      <c r="Q17" s="199" t="s">
        <v>655</v>
      </c>
    </row>
    <row r="18" spans="1:17" ht="42" customHeight="1">
      <c r="A18" s="185">
        <f t="shared" si="0"/>
        <v>12</v>
      </c>
      <c r="B18" s="185">
        <v>2022</v>
      </c>
      <c r="C18" s="196" t="s">
        <v>691</v>
      </c>
      <c r="D18" s="202" t="s">
        <v>657</v>
      </c>
      <c r="E18" s="200">
        <v>21949941000</v>
      </c>
      <c r="F18" s="185" t="s">
        <v>692</v>
      </c>
      <c r="G18" s="201">
        <v>21949941000</v>
      </c>
      <c r="H18" s="183">
        <v>17544026101</v>
      </c>
      <c r="I18" s="11" t="s">
        <v>693</v>
      </c>
      <c r="J18" s="185" t="s">
        <v>694</v>
      </c>
      <c r="K18" s="185" t="s">
        <v>666</v>
      </c>
      <c r="L18" s="185" t="s">
        <v>666</v>
      </c>
      <c r="M18" s="185" t="s">
        <v>667</v>
      </c>
      <c r="N18" s="186" t="s">
        <v>653</v>
      </c>
      <c r="O18" s="186" t="s">
        <v>695</v>
      </c>
      <c r="P18" s="198">
        <v>1</v>
      </c>
      <c r="Q18" s="199" t="s">
        <v>655</v>
      </c>
    </row>
    <row r="19" spans="1:17" ht="31.5">
      <c r="A19" s="185">
        <f t="shared" si="0"/>
        <v>13</v>
      </c>
      <c r="B19" s="185">
        <v>2022</v>
      </c>
      <c r="C19" s="196" t="s">
        <v>696</v>
      </c>
      <c r="D19" s="203" t="s">
        <v>657</v>
      </c>
      <c r="E19" s="183">
        <v>35000000000</v>
      </c>
      <c r="F19" s="185" t="s">
        <v>692</v>
      </c>
      <c r="G19" s="183">
        <v>35000000000</v>
      </c>
      <c r="H19" s="183">
        <v>27627703502</v>
      </c>
      <c r="I19" s="11" t="s">
        <v>697</v>
      </c>
      <c r="J19" s="185" t="s">
        <v>671</v>
      </c>
      <c r="K19" s="185" t="s">
        <v>666</v>
      </c>
      <c r="L19" s="185" t="s">
        <v>666</v>
      </c>
      <c r="M19" s="185" t="s">
        <v>667</v>
      </c>
      <c r="N19" s="186" t="s">
        <v>653</v>
      </c>
      <c r="O19" s="186" t="s">
        <v>698</v>
      </c>
      <c r="P19" s="198">
        <v>1</v>
      </c>
      <c r="Q19" s="199" t="s">
        <v>655</v>
      </c>
    </row>
    <row r="20" spans="1:17" ht="42.75" customHeight="1">
      <c r="A20" s="185">
        <f t="shared" si="0"/>
        <v>14</v>
      </c>
      <c r="B20" s="185">
        <v>2022</v>
      </c>
      <c r="C20" s="196" t="s">
        <v>699</v>
      </c>
      <c r="D20" s="204" t="s">
        <v>700</v>
      </c>
      <c r="E20" s="183">
        <v>39414246000</v>
      </c>
      <c r="F20" s="185" t="s">
        <v>692</v>
      </c>
      <c r="G20" s="183">
        <v>39414246000</v>
      </c>
      <c r="H20" s="183">
        <v>31523062824</v>
      </c>
      <c r="I20" s="11" t="s">
        <v>701</v>
      </c>
      <c r="J20" s="185" t="s">
        <v>671</v>
      </c>
      <c r="K20" s="185" t="s">
        <v>666</v>
      </c>
      <c r="L20" s="185" t="s">
        <v>666</v>
      </c>
      <c r="M20" s="185" t="s">
        <v>667</v>
      </c>
      <c r="N20" s="186" t="s">
        <v>653</v>
      </c>
      <c r="O20" s="186" t="s">
        <v>702</v>
      </c>
      <c r="P20" s="198">
        <v>1</v>
      </c>
      <c r="Q20" s="199" t="s">
        <v>655</v>
      </c>
    </row>
    <row r="21" spans="1:17" ht="31.5">
      <c r="A21" s="185">
        <f t="shared" si="0"/>
        <v>15</v>
      </c>
      <c r="B21" s="185">
        <v>2022</v>
      </c>
      <c r="C21" s="196" t="s">
        <v>703</v>
      </c>
      <c r="D21" s="197" t="s">
        <v>657</v>
      </c>
      <c r="E21" s="183">
        <v>19825000000</v>
      </c>
      <c r="F21" s="185" t="s">
        <v>692</v>
      </c>
      <c r="G21" s="183">
        <v>19825000000</v>
      </c>
      <c r="H21" s="183">
        <v>15763240785</v>
      </c>
      <c r="I21" s="11" t="s">
        <v>704</v>
      </c>
      <c r="J21" s="185" t="s">
        <v>666</v>
      </c>
      <c r="K21" s="185" t="s">
        <v>666</v>
      </c>
      <c r="L21" s="185" t="s">
        <v>666</v>
      </c>
      <c r="M21" s="16"/>
      <c r="N21" s="186" t="s">
        <v>653</v>
      </c>
      <c r="O21" s="186" t="s">
        <v>705</v>
      </c>
      <c r="P21" s="198">
        <v>1</v>
      </c>
      <c r="Q21" s="199" t="s">
        <v>655</v>
      </c>
    </row>
    <row r="22" spans="1:17" ht="31.5">
      <c r="A22" s="185">
        <f t="shared" si="0"/>
        <v>16</v>
      </c>
      <c r="B22" s="185">
        <v>2022</v>
      </c>
      <c r="C22" s="196" t="s">
        <v>706</v>
      </c>
      <c r="D22" s="197" t="s">
        <v>707</v>
      </c>
      <c r="E22" s="183">
        <v>6601174000</v>
      </c>
      <c r="F22" s="185" t="s">
        <v>648</v>
      </c>
      <c r="G22" s="183">
        <v>6601174000</v>
      </c>
      <c r="H22" s="183">
        <v>5266334690</v>
      </c>
      <c r="I22" s="11" t="s">
        <v>708</v>
      </c>
      <c r="J22" s="185"/>
      <c r="K22" s="185" t="s">
        <v>709</v>
      </c>
      <c r="L22" s="185" t="s">
        <v>709</v>
      </c>
      <c r="M22" s="16"/>
      <c r="N22" s="186" t="s">
        <v>653</v>
      </c>
      <c r="O22" s="186" t="s">
        <v>710</v>
      </c>
      <c r="P22" s="198">
        <v>1</v>
      </c>
      <c r="Q22" s="199" t="s">
        <v>655</v>
      </c>
    </row>
    <row r="23" spans="1:17" ht="31.5">
      <c r="A23" s="185">
        <f t="shared" si="0"/>
        <v>17</v>
      </c>
      <c r="B23" s="185">
        <v>2022</v>
      </c>
      <c r="C23" s="196" t="s">
        <v>711</v>
      </c>
      <c r="D23" s="197" t="s">
        <v>712</v>
      </c>
      <c r="E23" s="183">
        <v>13730000000</v>
      </c>
      <c r="F23" s="185" t="s">
        <v>648</v>
      </c>
      <c r="G23" s="183">
        <v>13730000000</v>
      </c>
      <c r="H23" s="183">
        <v>10972739985</v>
      </c>
      <c r="I23" s="11" t="s">
        <v>713</v>
      </c>
      <c r="J23" s="185"/>
      <c r="K23" s="185" t="s">
        <v>709</v>
      </c>
      <c r="L23" s="185" t="s">
        <v>709</v>
      </c>
      <c r="M23" s="16"/>
      <c r="N23" s="186" t="s">
        <v>653</v>
      </c>
      <c r="O23" s="186" t="s">
        <v>714</v>
      </c>
      <c r="P23" s="198">
        <v>1</v>
      </c>
      <c r="Q23" s="199" t="s">
        <v>655</v>
      </c>
    </row>
    <row r="24" spans="1:17" ht="31.5">
      <c r="A24" s="185">
        <f t="shared" si="0"/>
        <v>18</v>
      </c>
      <c r="B24" s="185">
        <v>2022</v>
      </c>
      <c r="C24" s="205" t="s">
        <v>715</v>
      </c>
      <c r="D24" s="197" t="s">
        <v>647</v>
      </c>
      <c r="E24" s="183">
        <v>2500000000</v>
      </c>
      <c r="F24" s="185" t="s">
        <v>648</v>
      </c>
      <c r="G24" s="183">
        <v>2500000000</v>
      </c>
      <c r="H24" s="183">
        <v>1887125300</v>
      </c>
      <c r="I24" s="11" t="s">
        <v>716</v>
      </c>
      <c r="J24" s="185"/>
      <c r="K24" s="185" t="s">
        <v>709</v>
      </c>
      <c r="L24" s="185" t="s">
        <v>709</v>
      </c>
      <c r="M24" s="16"/>
      <c r="N24" s="186" t="s">
        <v>653</v>
      </c>
      <c r="O24" s="186" t="s">
        <v>717</v>
      </c>
      <c r="P24" s="198">
        <v>1</v>
      </c>
      <c r="Q24" s="199" t="s">
        <v>655</v>
      </c>
    </row>
    <row r="25" spans="1:17" ht="31.5">
      <c r="A25" s="185">
        <f t="shared" si="0"/>
        <v>19</v>
      </c>
      <c r="B25" s="185">
        <v>2022</v>
      </c>
      <c r="C25" s="205" t="s">
        <v>718</v>
      </c>
      <c r="D25" s="197" t="s">
        <v>647</v>
      </c>
      <c r="E25" s="183">
        <v>1325000000</v>
      </c>
      <c r="F25" s="185" t="s">
        <v>648</v>
      </c>
      <c r="G25" s="183">
        <v>1325000000</v>
      </c>
      <c r="H25" s="183">
        <v>1209500000</v>
      </c>
      <c r="I25" s="11" t="s">
        <v>719</v>
      </c>
      <c r="J25" s="185"/>
      <c r="K25" s="185" t="s">
        <v>709</v>
      </c>
      <c r="L25" s="185" t="s">
        <v>709</v>
      </c>
      <c r="M25" s="16"/>
      <c r="N25" s="186" t="s">
        <v>653</v>
      </c>
      <c r="O25" s="186" t="s">
        <v>720</v>
      </c>
      <c r="P25" s="198">
        <v>1</v>
      </c>
      <c r="Q25" s="199" t="s">
        <v>655</v>
      </c>
    </row>
    <row r="26" spans="1:17" ht="31.5">
      <c r="A26" s="185">
        <f>ROW(A20)</f>
        <v>20</v>
      </c>
      <c r="B26" s="185">
        <v>2022</v>
      </c>
      <c r="C26" s="205" t="s">
        <v>721</v>
      </c>
      <c r="D26" s="197" t="s">
        <v>487</v>
      </c>
      <c r="E26" s="183">
        <v>8000000000</v>
      </c>
      <c r="F26" s="185" t="s">
        <v>648</v>
      </c>
      <c r="G26" s="183">
        <v>8000000000</v>
      </c>
      <c r="H26" s="183">
        <v>469609368</v>
      </c>
      <c r="I26" s="11" t="s">
        <v>722</v>
      </c>
      <c r="J26" s="185"/>
      <c r="K26" s="185" t="s">
        <v>709</v>
      </c>
      <c r="L26" s="185" t="s">
        <v>709</v>
      </c>
      <c r="M26" s="16"/>
      <c r="N26" s="186" t="s">
        <v>653</v>
      </c>
      <c r="O26" s="186" t="s">
        <v>723</v>
      </c>
      <c r="P26" s="198">
        <v>1</v>
      </c>
      <c r="Q26" s="199" t="s">
        <v>655</v>
      </c>
    </row>
    <row r="27" spans="1:17" ht="31.5">
      <c r="A27" s="206">
        <v>21</v>
      </c>
      <c r="B27" s="185">
        <v>2022</v>
      </c>
      <c r="C27" s="205" t="s">
        <v>724</v>
      </c>
      <c r="D27" s="197" t="s">
        <v>647</v>
      </c>
      <c r="E27" s="183">
        <v>1800000000</v>
      </c>
      <c r="F27" s="185" t="s">
        <v>648</v>
      </c>
      <c r="G27" s="183">
        <v>1800000000</v>
      </c>
      <c r="H27" s="183">
        <v>1439315986</v>
      </c>
      <c r="I27" s="11" t="s">
        <v>725</v>
      </c>
      <c r="J27" s="185"/>
      <c r="K27" s="185" t="s">
        <v>652</v>
      </c>
      <c r="L27" s="185" t="s">
        <v>652</v>
      </c>
      <c r="M27" s="16"/>
      <c r="N27" s="186" t="s">
        <v>653</v>
      </c>
      <c r="O27" s="186" t="s">
        <v>726</v>
      </c>
      <c r="P27" s="198">
        <v>1</v>
      </c>
      <c r="Q27" s="199" t="s">
        <v>655</v>
      </c>
    </row>
    <row r="28" spans="1:17" ht="31.5">
      <c r="A28" s="206">
        <v>22</v>
      </c>
      <c r="B28" s="185">
        <v>2022</v>
      </c>
      <c r="C28" s="205" t="s">
        <v>727</v>
      </c>
      <c r="D28" s="203" t="s">
        <v>657</v>
      </c>
      <c r="E28" s="183">
        <v>861962000</v>
      </c>
      <c r="F28" s="185" t="s">
        <v>648</v>
      </c>
      <c r="G28" s="183">
        <v>861962000</v>
      </c>
      <c r="H28" s="183">
        <v>661870788</v>
      </c>
      <c r="I28" s="11" t="s">
        <v>728</v>
      </c>
      <c r="J28" s="185"/>
      <c r="K28" s="185" t="s">
        <v>652</v>
      </c>
      <c r="L28" s="185" t="s">
        <v>652</v>
      </c>
      <c r="M28" s="16"/>
      <c r="N28" s="186" t="s">
        <v>653</v>
      </c>
      <c r="O28" s="186" t="s">
        <v>729</v>
      </c>
      <c r="P28" s="198">
        <v>1</v>
      </c>
      <c r="Q28" s="199" t="s">
        <v>655</v>
      </c>
    </row>
    <row r="29" spans="1:17" ht="31.5">
      <c r="A29" s="206">
        <v>23</v>
      </c>
      <c r="B29" s="185">
        <v>2022</v>
      </c>
      <c r="C29" s="205" t="s">
        <v>730</v>
      </c>
      <c r="D29" s="197" t="s">
        <v>647</v>
      </c>
      <c r="E29" s="183">
        <v>750000000</v>
      </c>
      <c r="F29" s="185" t="s">
        <v>648</v>
      </c>
      <c r="G29" s="183">
        <v>750000000</v>
      </c>
      <c r="H29" s="183">
        <v>341802675</v>
      </c>
      <c r="I29" s="11" t="s">
        <v>731</v>
      </c>
      <c r="J29" s="185"/>
      <c r="K29" s="185" t="s">
        <v>652</v>
      </c>
      <c r="L29" s="185" t="s">
        <v>652</v>
      </c>
      <c r="M29" s="16"/>
      <c r="N29" s="186" t="s">
        <v>653</v>
      </c>
      <c r="O29" s="186" t="s">
        <v>732</v>
      </c>
      <c r="P29" s="198">
        <v>1</v>
      </c>
      <c r="Q29" s="199" t="s">
        <v>655</v>
      </c>
    </row>
    <row r="30" spans="1:17" ht="31.5">
      <c r="A30" s="206">
        <v>24</v>
      </c>
      <c r="B30" s="185">
        <v>2022</v>
      </c>
      <c r="C30" s="205" t="s">
        <v>733</v>
      </c>
      <c r="D30" s="197" t="s">
        <v>647</v>
      </c>
      <c r="E30" s="183">
        <v>631521000</v>
      </c>
      <c r="F30" s="185" t="s">
        <v>648</v>
      </c>
      <c r="G30" s="183">
        <v>631521000</v>
      </c>
      <c r="H30" s="183">
        <v>503804433</v>
      </c>
      <c r="I30" s="11" t="s">
        <v>734</v>
      </c>
      <c r="J30" s="185"/>
      <c r="K30" s="185" t="s">
        <v>652</v>
      </c>
      <c r="L30" s="185" t="s">
        <v>652</v>
      </c>
      <c r="M30" s="16"/>
      <c r="N30" s="186" t="s">
        <v>653</v>
      </c>
      <c r="O30" s="186" t="s">
        <v>735</v>
      </c>
      <c r="P30" s="198">
        <v>1</v>
      </c>
      <c r="Q30" s="199" t="s">
        <v>29</v>
      </c>
    </row>
    <row r="31" spans="1:17" ht="17.25">
      <c r="A31" s="288" t="s">
        <v>736</v>
      </c>
      <c r="B31" s="289"/>
      <c r="C31" s="290"/>
      <c r="D31" s="207"/>
      <c r="E31" s="184"/>
      <c r="F31" s="185"/>
      <c r="G31" s="184"/>
      <c r="H31" s="183"/>
      <c r="I31" s="11"/>
      <c r="J31" s="7"/>
      <c r="K31" s="7"/>
      <c r="L31" s="7"/>
      <c r="M31" s="7"/>
      <c r="N31" s="186"/>
      <c r="O31" s="186"/>
      <c r="P31" s="198"/>
      <c r="Q31" s="199"/>
    </row>
    <row r="32" spans="1:17" ht="31.5">
      <c r="A32" s="185">
        <v>25</v>
      </c>
      <c r="B32" s="192">
        <v>2022</v>
      </c>
      <c r="C32" s="196" t="s">
        <v>737</v>
      </c>
      <c r="D32" s="197" t="s">
        <v>657</v>
      </c>
      <c r="E32" s="184">
        <v>100000000</v>
      </c>
      <c r="F32" s="185" t="s">
        <v>663</v>
      </c>
      <c r="G32" s="183">
        <v>100000000</v>
      </c>
      <c r="H32" s="183">
        <v>97797700</v>
      </c>
      <c r="I32" s="11" t="s">
        <v>738</v>
      </c>
      <c r="J32" s="185" t="s">
        <v>650</v>
      </c>
      <c r="K32" s="7" t="s">
        <v>665</v>
      </c>
      <c r="L32" s="7" t="s">
        <v>665</v>
      </c>
      <c r="M32" s="7" t="s">
        <v>651</v>
      </c>
      <c r="N32" s="186" t="s">
        <v>653</v>
      </c>
      <c r="O32" s="186" t="s">
        <v>739</v>
      </c>
      <c r="P32" s="198">
        <v>1</v>
      </c>
      <c r="Q32" s="199" t="s">
        <v>655</v>
      </c>
    </row>
    <row r="33" spans="1:17" ht="36" customHeight="1">
      <c r="A33" s="185">
        <v>26</v>
      </c>
      <c r="B33" s="192">
        <v>2022</v>
      </c>
      <c r="C33" s="196" t="s">
        <v>740</v>
      </c>
      <c r="D33" s="197" t="s">
        <v>741</v>
      </c>
      <c r="E33" s="184">
        <v>80000000</v>
      </c>
      <c r="F33" s="185" t="s">
        <v>663</v>
      </c>
      <c r="G33" s="183">
        <v>80000000</v>
      </c>
      <c r="H33" s="183">
        <v>79326500</v>
      </c>
      <c r="I33" s="11" t="s">
        <v>742</v>
      </c>
      <c r="J33" s="185" t="s">
        <v>650</v>
      </c>
      <c r="K33" s="185" t="s">
        <v>665</v>
      </c>
      <c r="L33" s="185" t="s">
        <v>665</v>
      </c>
      <c r="M33" s="185" t="s">
        <v>651</v>
      </c>
      <c r="N33" s="186" t="s">
        <v>653</v>
      </c>
      <c r="O33" s="186" t="s">
        <v>743</v>
      </c>
      <c r="P33" s="198">
        <v>1</v>
      </c>
      <c r="Q33" s="199" t="s">
        <v>655</v>
      </c>
    </row>
    <row r="34" spans="1:17" ht="31.5">
      <c r="A34" s="185">
        <v>27</v>
      </c>
      <c r="B34" s="192">
        <v>2022</v>
      </c>
      <c r="C34" s="196" t="s">
        <v>744</v>
      </c>
      <c r="D34" s="197" t="s">
        <v>657</v>
      </c>
      <c r="E34" s="184">
        <v>100000000</v>
      </c>
      <c r="F34" s="185" t="s">
        <v>663</v>
      </c>
      <c r="G34" s="183">
        <v>100000000</v>
      </c>
      <c r="H34" s="183">
        <v>99669122</v>
      </c>
      <c r="I34" s="11" t="s">
        <v>745</v>
      </c>
      <c r="J34" s="185" t="s">
        <v>650</v>
      </c>
      <c r="K34" s="185" t="s">
        <v>665</v>
      </c>
      <c r="L34" s="185" t="s">
        <v>665</v>
      </c>
      <c r="M34" s="185" t="s">
        <v>746</v>
      </c>
      <c r="N34" s="186" t="s">
        <v>653</v>
      </c>
      <c r="O34" s="186" t="s">
        <v>747</v>
      </c>
      <c r="P34" s="198">
        <v>1</v>
      </c>
      <c r="Q34" s="199" t="s">
        <v>655</v>
      </c>
    </row>
    <row r="35" spans="1:17" ht="31.5">
      <c r="A35" s="185">
        <v>28</v>
      </c>
      <c r="B35" s="192">
        <v>2022</v>
      </c>
      <c r="C35" s="196" t="s">
        <v>748</v>
      </c>
      <c r="D35" s="197" t="s">
        <v>657</v>
      </c>
      <c r="E35" s="184">
        <v>75000000</v>
      </c>
      <c r="F35" s="185" t="s">
        <v>663</v>
      </c>
      <c r="G35" s="183">
        <v>75000000</v>
      </c>
      <c r="H35" s="183">
        <v>74790000</v>
      </c>
      <c r="I35" s="11" t="s">
        <v>749</v>
      </c>
      <c r="J35" s="185" t="s">
        <v>746</v>
      </c>
      <c r="K35" s="185" t="s">
        <v>694</v>
      </c>
      <c r="L35" s="185" t="s">
        <v>694</v>
      </c>
      <c r="M35" s="185" t="s">
        <v>671</v>
      </c>
      <c r="N35" s="186" t="s">
        <v>653</v>
      </c>
      <c r="O35" s="186" t="s">
        <v>739</v>
      </c>
      <c r="P35" s="198">
        <v>1</v>
      </c>
      <c r="Q35" s="199" t="s">
        <v>655</v>
      </c>
    </row>
    <row r="36" spans="1:17" ht="31.5">
      <c r="A36" s="185">
        <v>29</v>
      </c>
      <c r="B36" s="192">
        <v>2022</v>
      </c>
      <c r="C36" s="196" t="s">
        <v>750</v>
      </c>
      <c r="D36" s="197" t="s">
        <v>751</v>
      </c>
      <c r="E36" s="184">
        <v>100000000</v>
      </c>
      <c r="F36" s="185" t="s">
        <v>663</v>
      </c>
      <c r="G36" s="183">
        <v>100000000</v>
      </c>
      <c r="H36" s="183">
        <v>99503730</v>
      </c>
      <c r="I36" s="11" t="s">
        <v>752</v>
      </c>
      <c r="J36" s="185" t="s">
        <v>746</v>
      </c>
      <c r="K36" s="185" t="s">
        <v>694</v>
      </c>
      <c r="L36" s="185" t="s">
        <v>694</v>
      </c>
      <c r="M36" s="185" t="s">
        <v>671</v>
      </c>
      <c r="N36" s="186" t="s">
        <v>653</v>
      </c>
      <c r="O36" s="186" t="s">
        <v>668</v>
      </c>
      <c r="P36" s="198">
        <v>1</v>
      </c>
      <c r="Q36" s="199" t="s">
        <v>655</v>
      </c>
    </row>
    <row r="37" spans="1:17" ht="31.5">
      <c r="A37" s="185">
        <v>30</v>
      </c>
      <c r="B37" s="192">
        <v>2022</v>
      </c>
      <c r="C37" s="196" t="s">
        <v>753</v>
      </c>
      <c r="D37" s="197" t="s">
        <v>647</v>
      </c>
      <c r="E37" s="184">
        <v>100000000</v>
      </c>
      <c r="F37" s="185" t="s">
        <v>663</v>
      </c>
      <c r="G37" s="183">
        <v>100000000</v>
      </c>
      <c r="H37" s="183">
        <v>97898670</v>
      </c>
      <c r="I37" s="11" t="s">
        <v>754</v>
      </c>
      <c r="J37" s="185" t="s">
        <v>694</v>
      </c>
      <c r="K37" s="185" t="s">
        <v>694</v>
      </c>
      <c r="L37" s="185" t="s">
        <v>694</v>
      </c>
      <c r="M37" s="185" t="s">
        <v>666</v>
      </c>
      <c r="N37" s="186" t="s">
        <v>653</v>
      </c>
      <c r="O37" s="186" t="s">
        <v>747</v>
      </c>
      <c r="P37" s="198">
        <v>1</v>
      </c>
      <c r="Q37" s="199" t="s">
        <v>655</v>
      </c>
    </row>
    <row r="38" spans="1:17" ht="45" customHeight="1">
      <c r="A38" s="185">
        <v>31</v>
      </c>
      <c r="B38" s="185">
        <v>2022</v>
      </c>
      <c r="C38" s="205" t="s">
        <v>755</v>
      </c>
      <c r="D38" s="197" t="s">
        <v>657</v>
      </c>
      <c r="E38" s="184">
        <v>35000000</v>
      </c>
      <c r="F38" s="185" t="s">
        <v>663</v>
      </c>
      <c r="G38" s="183">
        <v>35000000</v>
      </c>
      <c r="H38" s="183">
        <v>34495914</v>
      </c>
      <c r="I38" s="11" t="s">
        <v>756</v>
      </c>
      <c r="J38" s="185" t="s">
        <v>694</v>
      </c>
      <c r="K38" s="185" t="s">
        <v>671</v>
      </c>
      <c r="L38" s="185" t="s">
        <v>671</v>
      </c>
      <c r="M38" s="185" t="s">
        <v>666</v>
      </c>
      <c r="N38" s="186" t="s">
        <v>653</v>
      </c>
      <c r="O38" s="186" t="s">
        <v>757</v>
      </c>
      <c r="P38" s="198">
        <v>1</v>
      </c>
      <c r="Q38" s="199" t="s">
        <v>655</v>
      </c>
    </row>
    <row r="39" spans="1:17" ht="45" customHeight="1">
      <c r="A39" s="185">
        <v>32</v>
      </c>
      <c r="B39" s="185">
        <v>2022</v>
      </c>
      <c r="C39" s="205" t="s">
        <v>758</v>
      </c>
      <c r="D39" s="197" t="s">
        <v>647</v>
      </c>
      <c r="E39" s="184">
        <v>39000000</v>
      </c>
      <c r="F39" s="185" t="s">
        <v>663</v>
      </c>
      <c r="G39" s="183">
        <v>39000000</v>
      </c>
      <c r="H39" s="183"/>
      <c r="I39" s="11" t="s">
        <v>759</v>
      </c>
      <c r="J39" s="185"/>
      <c r="K39" s="185"/>
      <c r="L39" s="185"/>
      <c r="M39" s="185"/>
      <c r="N39" s="186"/>
      <c r="O39" s="186"/>
      <c r="P39" s="198">
        <v>1</v>
      </c>
      <c r="Q39" s="199" t="s">
        <v>655</v>
      </c>
    </row>
    <row r="40" spans="1:17" ht="45" customHeight="1">
      <c r="A40" s="185">
        <v>33</v>
      </c>
      <c r="B40" s="185">
        <v>2022</v>
      </c>
      <c r="C40" s="205" t="s">
        <v>760</v>
      </c>
      <c r="D40" s="197" t="s">
        <v>647</v>
      </c>
      <c r="E40" s="184">
        <v>20000000</v>
      </c>
      <c r="F40" s="185" t="s">
        <v>663</v>
      </c>
      <c r="G40" s="183">
        <v>20000000</v>
      </c>
      <c r="H40" s="183">
        <v>19020020</v>
      </c>
      <c r="I40" s="11" t="s">
        <v>761</v>
      </c>
      <c r="J40" s="185"/>
      <c r="K40" s="185" t="s">
        <v>709</v>
      </c>
      <c r="L40" s="185" t="s">
        <v>709</v>
      </c>
      <c r="M40" s="185" t="s">
        <v>709</v>
      </c>
      <c r="N40" s="186" t="s">
        <v>653</v>
      </c>
      <c r="O40" s="186" t="s">
        <v>762</v>
      </c>
      <c r="P40" s="198">
        <v>1</v>
      </c>
      <c r="Q40" s="199" t="s">
        <v>655</v>
      </c>
    </row>
    <row r="41" spans="1:17" ht="53.25" customHeight="1">
      <c r="A41" s="185">
        <v>34</v>
      </c>
      <c r="B41" s="185">
        <v>2022</v>
      </c>
      <c r="C41" s="205" t="s">
        <v>763</v>
      </c>
      <c r="D41" s="197" t="s">
        <v>751</v>
      </c>
      <c r="E41" s="184">
        <v>100000000</v>
      </c>
      <c r="F41" s="185" t="s">
        <v>663</v>
      </c>
      <c r="G41" s="183">
        <v>100000000</v>
      </c>
      <c r="H41" s="183">
        <v>97660520</v>
      </c>
      <c r="I41" s="11" t="s">
        <v>764</v>
      </c>
      <c r="J41" s="185"/>
      <c r="K41" s="185" t="s">
        <v>652</v>
      </c>
      <c r="L41" s="185" t="s">
        <v>652</v>
      </c>
      <c r="M41" s="185"/>
      <c r="N41" s="186" t="s">
        <v>653</v>
      </c>
      <c r="O41" s="186" t="s">
        <v>765</v>
      </c>
      <c r="P41" s="198">
        <v>1</v>
      </c>
      <c r="Q41" s="199" t="s">
        <v>655</v>
      </c>
    </row>
    <row r="42" spans="1:17" ht="45" customHeight="1">
      <c r="A42" s="185">
        <v>35</v>
      </c>
      <c r="B42" s="185">
        <v>2022</v>
      </c>
      <c r="C42" s="205" t="s">
        <v>766</v>
      </c>
      <c r="D42" s="197"/>
      <c r="E42" s="184"/>
      <c r="F42" s="185" t="s">
        <v>663</v>
      </c>
      <c r="G42" s="183"/>
      <c r="H42" s="183">
        <v>29321760</v>
      </c>
      <c r="I42" s="11" t="s">
        <v>767</v>
      </c>
      <c r="J42" s="185"/>
      <c r="K42" s="185" t="s">
        <v>652</v>
      </c>
      <c r="L42" s="185" t="s">
        <v>652</v>
      </c>
      <c r="M42" s="185"/>
      <c r="N42" s="186" t="s">
        <v>653</v>
      </c>
      <c r="O42" s="186" t="s">
        <v>768</v>
      </c>
      <c r="P42" s="198">
        <v>1</v>
      </c>
      <c r="Q42" s="199" t="s">
        <v>655</v>
      </c>
    </row>
    <row r="43" spans="1:17" ht="45" customHeight="1">
      <c r="A43" s="185">
        <v>36</v>
      </c>
      <c r="B43" s="185">
        <v>2022</v>
      </c>
      <c r="C43" s="205" t="s">
        <v>769</v>
      </c>
      <c r="D43" s="197"/>
      <c r="E43" s="184"/>
      <c r="F43" s="185" t="s">
        <v>663</v>
      </c>
      <c r="G43" s="183"/>
      <c r="H43" s="183">
        <v>98805818</v>
      </c>
      <c r="I43" s="11" t="s">
        <v>770</v>
      </c>
      <c r="J43" s="185"/>
      <c r="K43" s="185" t="s">
        <v>771</v>
      </c>
      <c r="L43" s="185" t="s">
        <v>771</v>
      </c>
      <c r="M43" s="185"/>
      <c r="N43" s="186" t="s">
        <v>653</v>
      </c>
      <c r="O43" s="186" t="s">
        <v>739</v>
      </c>
      <c r="P43" s="198">
        <v>1</v>
      </c>
      <c r="Q43" s="199" t="s">
        <v>655</v>
      </c>
    </row>
    <row r="44" spans="1:17" ht="45" customHeight="1">
      <c r="A44" s="185">
        <v>37</v>
      </c>
      <c r="B44" s="185">
        <v>2022</v>
      </c>
      <c r="C44" s="205" t="s">
        <v>772</v>
      </c>
      <c r="D44" s="197"/>
      <c r="E44" s="184"/>
      <c r="F44" s="185" t="s">
        <v>663</v>
      </c>
      <c r="G44" s="183"/>
      <c r="H44" s="183"/>
      <c r="I44" s="11"/>
      <c r="J44" s="185"/>
      <c r="K44" s="185"/>
      <c r="L44" s="185"/>
      <c r="M44" s="185"/>
      <c r="N44" s="186"/>
      <c r="O44" s="186"/>
      <c r="P44" s="198"/>
      <c r="Q44" s="199"/>
    </row>
    <row r="45" spans="1:17" ht="17.25">
      <c r="A45" s="288" t="s">
        <v>773</v>
      </c>
      <c r="B45" s="289"/>
      <c r="C45" s="290"/>
      <c r="D45" s="207"/>
      <c r="E45" s="184"/>
      <c r="F45" s="185"/>
      <c r="G45" s="183"/>
      <c r="H45" s="183"/>
      <c r="I45" s="11"/>
      <c r="J45" s="7"/>
      <c r="K45" s="7"/>
      <c r="L45" s="7"/>
      <c r="M45" s="7"/>
      <c r="N45" s="186"/>
      <c r="O45" s="186"/>
      <c r="P45" s="198"/>
      <c r="Q45" s="199"/>
    </row>
    <row r="46" spans="1:17" ht="47.25">
      <c r="A46" s="185">
        <v>38</v>
      </c>
      <c r="B46" s="192">
        <v>2022</v>
      </c>
      <c r="C46" s="196" t="s">
        <v>774</v>
      </c>
      <c r="D46" s="197" t="s">
        <v>647</v>
      </c>
      <c r="E46" s="184">
        <v>50000000</v>
      </c>
      <c r="F46" s="185" t="s">
        <v>663</v>
      </c>
      <c r="G46" s="183">
        <v>50000000</v>
      </c>
      <c r="H46" s="183">
        <v>49166423</v>
      </c>
      <c r="I46" s="11" t="s">
        <v>775</v>
      </c>
      <c r="J46" s="185" t="s">
        <v>651</v>
      </c>
      <c r="K46" s="185" t="s">
        <v>651</v>
      </c>
      <c r="L46" s="185" t="s">
        <v>651</v>
      </c>
      <c r="M46" s="185" t="s">
        <v>652</v>
      </c>
      <c r="N46" s="186" t="s">
        <v>653</v>
      </c>
      <c r="O46" s="186" t="s">
        <v>757</v>
      </c>
      <c r="P46" s="198">
        <v>1</v>
      </c>
      <c r="Q46" s="199" t="s">
        <v>655</v>
      </c>
    </row>
    <row r="47" spans="1:17" ht="47.25">
      <c r="A47" s="185">
        <v>39</v>
      </c>
      <c r="B47" s="192">
        <v>2022</v>
      </c>
      <c r="C47" s="196" t="s">
        <v>776</v>
      </c>
      <c r="D47" s="197" t="s">
        <v>657</v>
      </c>
      <c r="E47" s="184">
        <v>100000000</v>
      </c>
      <c r="F47" s="185" t="s">
        <v>663</v>
      </c>
      <c r="G47" s="183">
        <v>100000000</v>
      </c>
      <c r="H47" s="183">
        <v>99796532</v>
      </c>
      <c r="I47" s="11" t="s">
        <v>777</v>
      </c>
      <c r="J47" s="185" t="s">
        <v>746</v>
      </c>
      <c r="K47" s="185" t="s">
        <v>746</v>
      </c>
      <c r="L47" s="185" t="s">
        <v>746</v>
      </c>
      <c r="M47" s="185" t="s">
        <v>652</v>
      </c>
      <c r="N47" s="186" t="s">
        <v>653</v>
      </c>
      <c r="O47" s="186" t="s">
        <v>778</v>
      </c>
      <c r="P47" s="198">
        <v>1</v>
      </c>
      <c r="Q47" s="199" t="s">
        <v>655</v>
      </c>
    </row>
    <row r="48" spans="1:17" ht="32.25" customHeight="1">
      <c r="A48" s="185">
        <v>40</v>
      </c>
      <c r="B48" s="192">
        <v>2022</v>
      </c>
      <c r="C48" s="196" t="s">
        <v>779</v>
      </c>
      <c r="D48" s="197" t="s">
        <v>647</v>
      </c>
      <c r="E48" s="184">
        <v>100000000</v>
      </c>
      <c r="F48" s="185" t="s">
        <v>663</v>
      </c>
      <c r="G48" s="183">
        <v>100000000</v>
      </c>
      <c r="H48" s="183">
        <v>99600600</v>
      </c>
      <c r="I48" s="11" t="s">
        <v>780</v>
      </c>
      <c r="J48" s="185" t="s">
        <v>671</v>
      </c>
      <c r="K48" s="185" t="s">
        <v>671</v>
      </c>
      <c r="L48" s="185" t="s">
        <v>671</v>
      </c>
      <c r="M48" s="185" t="s">
        <v>667</v>
      </c>
      <c r="N48" s="186" t="s">
        <v>653</v>
      </c>
      <c r="O48" s="186" t="s">
        <v>781</v>
      </c>
      <c r="P48" s="198">
        <v>1</v>
      </c>
      <c r="Q48" s="199" t="s">
        <v>655</v>
      </c>
    </row>
    <row r="49" spans="1:17" ht="38.25" customHeight="1">
      <c r="A49" s="185">
        <v>41</v>
      </c>
      <c r="B49" s="192">
        <v>2022</v>
      </c>
      <c r="C49" s="196" t="s">
        <v>782</v>
      </c>
      <c r="D49" s="197" t="s">
        <v>647</v>
      </c>
      <c r="E49" s="184">
        <v>100000000</v>
      </c>
      <c r="F49" s="185" t="s">
        <v>663</v>
      </c>
      <c r="G49" s="183">
        <v>100000000</v>
      </c>
      <c r="H49" s="183">
        <v>95475722</v>
      </c>
      <c r="I49" s="11" t="s">
        <v>783</v>
      </c>
      <c r="J49" s="185" t="s">
        <v>666</v>
      </c>
      <c r="K49" s="185" t="s">
        <v>666</v>
      </c>
      <c r="L49" s="185" t="s">
        <v>666</v>
      </c>
      <c r="M49" s="185" t="s">
        <v>667</v>
      </c>
      <c r="N49" s="186" t="s">
        <v>653</v>
      </c>
      <c r="O49" s="186" t="s">
        <v>784</v>
      </c>
      <c r="P49" s="198">
        <v>1</v>
      </c>
      <c r="Q49" s="199" t="s">
        <v>655</v>
      </c>
    </row>
    <row r="50" spans="1:17" ht="41.25" customHeight="1">
      <c r="A50" s="185">
        <v>42</v>
      </c>
      <c r="B50" s="185">
        <v>2022</v>
      </c>
      <c r="C50" s="196" t="s">
        <v>785</v>
      </c>
      <c r="D50" s="197" t="s">
        <v>786</v>
      </c>
      <c r="E50" s="184">
        <v>100000000</v>
      </c>
      <c r="F50" s="185" t="s">
        <v>663</v>
      </c>
      <c r="G50" s="183">
        <v>100000000</v>
      </c>
      <c r="H50" s="183">
        <v>99800800</v>
      </c>
      <c r="I50" s="11" t="s">
        <v>787</v>
      </c>
      <c r="J50" s="185" t="s">
        <v>666</v>
      </c>
      <c r="K50" s="185" t="s">
        <v>666</v>
      </c>
      <c r="L50" s="185" t="s">
        <v>666</v>
      </c>
      <c r="M50" s="185" t="s">
        <v>667</v>
      </c>
      <c r="N50" s="186" t="s">
        <v>653</v>
      </c>
      <c r="O50" s="186" t="s">
        <v>762</v>
      </c>
      <c r="P50" s="198">
        <v>1</v>
      </c>
      <c r="Q50" s="199" t="s">
        <v>655</v>
      </c>
    </row>
    <row r="51" spans="1:17" ht="52.5" customHeight="1">
      <c r="A51" s="185">
        <v>43</v>
      </c>
      <c r="B51" s="185">
        <v>2022</v>
      </c>
      <c r="C51" s="205" t="s">
        <v>788</v>
      </c>
      <c r="D51" s="197" t="s">
        <v>662</v>
      </c>
      <c r="E51" s="184">
        <v>100000000</v>
      </c>
      <c r="F51" s="185" t="s">
        <v>663</v>
      </c>
      <c r="G51" s="183">
        <v>100000000</v>
      </c>
      <c r="H51" s="183">
        <v>96933228</v>
      </c>
      <c r="I51" s="11" t="s">
        <v>789</v>
      </c>
      <c r="J51" s="185" t="s">
        <v>666</v>
      </c>
      <c r="K51" s="185" t="s">
        <v>666</v>
      </c>
      <c r="L51" s="185" t="s">
        <v>666</v>
      </c>
      <c r="M51" s="185" t="s">
        <v>667</v>
      </c>
      <c r="N51" s="186" t="s">
        <v>653</v>
      </c>
      <c r="O51" s="186" t="s">
        <v>739</v>
      </c>
      <c r="P51" s="198">
        <v>1</v>
      </c>
      <c r="Q51" s="199" t="s">
        <v>655</v>
      </c>
    </row>
    <row r="52" spans="1:17" ht="53.25" customHeight="1">
      <c r="A52" s="185">
        <v>44</v>
      </c>
      <c r="B52" s="185">
        <v>2022</v>
      </c>
      <c r="C52" s="205" t="s">
        <v>790</v>
      </c>
      <c r="D52" s="197" t="s">
        <v>647</v>
      </c>
      <c r="E52" s="184">
        <v>100000000</v>
      </c>
      <c r="F52" s="185" t="s">
        <v>663</v>
      </c>
      <c r="G52" s="183">
        <v>100000000</v>
      </c>
      <c r="H52" s="183">
        <v>94794000</v>
      </c>
      <c r="I52" s="11" t="s">
        <v>791</v>
      </c>
      <c r="J52" s="185" t="s">
        <v>709</v>
      </c>
      <c r="K52" s="185" t="s">
        <v>709</v>
      </c>
      <c r="L52" s="185" t="s">
        <v>709</v>
      </c>
      <c r="M52" s="185" t="s">
        <v>667</v>
      </c>
      <c r="N52" s="186" t="s">
        <v>653</v>
      </c>
      <c r="O52" s="186" t="s">
        <v>792</v>
      </c>
      <c r="P52" s="198">
        <v>1</v>
      </c>
      <c r="Q52" s="199" t="s">
        <v>655</v>
      </c>
    </row>
    <row r="53" spans="1:17" ht="53.25" customHeight="1">
      <c r="A53" s="185">
        <v>45</v>
      </c>
      <c r="B53" s="185">
        <v>2022</v>
      </c>
      <c r="C53" s="205" t="s">
        <v>793</v>
      </c>
      <c r="D53" s="197" t="s">
        <v>647</v>
      </c>
      <c r="E53" s="184">
        <v>75000000</v>
      </c>
      <c r="F53" s="185" t="s">
        <v>663</v>
      </c>
      <c r="G53" s="183">
        <v>75000000</v>
      </c>
      <c r="H53" s="183"/>
      <c r="I53" s="11" t="s">
        <v>794</v>
      </c>
      <c r="J53" s="185" t="s">
        <v>709</v>
      </c>
      <c r="K53" s="185" t="s">
        <v>709</v>
      </c>
      <c r="L53" s="185" t="s">
        <v>709</v>
      </c>
      <c r="M53" s="185" t="s">
        <v>667</v>
      </c>
      <c r="N53" s="186" t="s">
        <v>653</v>
      </c>
      <c r="O53" s="186" t="s">
        <v>768</v>
      </c>
      <c r="P53" s="198">
        <v>1</v>
      </c>
      <c r="Q53" s="199" t="s">
        <v>655</v>
      </c>
    </row>
    <row r="54" spans="1:17" ht="53.25" customHeight="1">
      <c r="A54" s="185">
        <v>46</v>
      </c>
      <c r="B54" s="185">
        <v>2022</v>
      </c>
      <c r="C54" s="205" t="s">
        <v>795</v>
      </c>
      <c r="D54" s="197" t="s">
        <v>741</v>
      </c>
      <c r="E54" s="184">
        <v>70000000</v>
      </c>
      <c r="F54" s="185" t="s">
        <v>663</v>
      </c>
      <c r="G54" s="183">
        <v>70000000</v>
      </c>
      <c r="H54" s="183">
        <v>68050122</v>
      </c>
      <c r="I54" s="11" t="s">
        <v>796</v>
      </c>
      <c r="J54" s="185"/>
      <c r="K54" s="185" t="s">
        <v>797</v>
      </c>
      <c r="L54" s="185" t="s">
        <v>709</v>
      </c>
      <c r="M54" s="185" t="s">
        <v>667</v>
      </c>
      <c r="N54" s="186" t="s">
        <v>653</v>
      </c>
      <c r="O54" s="186" t="s">
        <v>798</v>
      </c>
      <c r="P54" s="198">
        <v>1</v>
      </c>
      <c r="Q54" s="199" t="s">
        <v>655</v>
      </c>
    </row>
    <row r="55" spans="1:17" ht="53.25" customHeight="1">
      <c r="A55" s="185">
        <v>47</v>
      </c>
      <c r="B55" s="185">
        <v>2022</v>
      </c>
      <c r="C55" s="205" t="s">
        <v>799</v>
      </c>
      <c r="D55" s="197" t="s">
        <v>647</v>
      </c>
      <c r="E55" s="184">
        <v>100000000</v>
      </c>
      <c r="F55" s="185" t="s">
        <v>663</v>
      </c>
      <c r="G55" s="183">
        <v>100000000</v>
      </c>
      <c r="H55" s="183">
        <v>95313396</v>
      </c>
      <c r="I55" s="11" t="s">
        <v>800</v>
      </c>
      <c r="J55" s="185"/>
      <c r="K55" s="185" t="s">
        <v>709</v>
      </c>
      <c r="L55" s="185" t="s">
        <v>709</v>
      </c>
      <c r="M55" s="185" t="s">
        <v>667</v>
      </c>
      <c r="N55" s="186" t="s">
        <v>653</v>
      </c>
      <c r="O55" s="186" t="s">
        <v>801</v>
      </c>
      <c r="P55" s="198">
        <v>1</v>
      </c>
      <c r="Q55" s="199" t="s">
        <v>655</v>
      </c>
    </row>
    <row r="56" spans="1:17" ht="53.25" customHeight="1">
      <c r="A56" s="185">
        <v>48</v>
      </c>
      <c r="B56" s="185">
        <v>2022</v>
      </c>
      <c r="C56" s="205" t="s">
        <v>802</v>
      </c>
      <c r="D56" s="197" t="s">
        <v>741</v>
      </c>
      <c r="E56" s="184">
        <v>100000000</v>
      </c>
      <c r="F56" s="185" t="s">
        <v>663</v>
      </c>
      <c r="G56" s="183">
        <v>100000000</v>
      </c>
      <c r="H56" s="183">
        <v>99017001</v>
      </c>
      <c r="I56" s="11" t="s">
        <v>803</v>
      </c>
      <c r="J56" s="185"/>
      <c r="K56" s="185" t="s">
        <v>709</v>
      </c>
      <c r="L56" s="185" t="s">
        <v>709</v>
      </c>
      <c r="M56" s="185" t="s">
        <v>667</v>
      </c>
      <c r="N56" s="186" t="s">
        <v>653</v>
      </c>
      <c r="O56" s="186" t="s">
        <v>804</v>
      </c>
      <c r="P56" s="198">
        <v>1</v>
      </c>
      <c r="Q56" s="199" t="s">
        <v>655</v>
      </c>
    </row>
    <row r="57" spans="1:17" ht="53.25" customHeight="1">
      <c r="A57" s="185">
        <v>49</v>
      </c>
      <c r="B57" s="185">
        <v>2022</v>
      </c>
      <c r="C57" s="205" t="s">
        <v>805</v>
      </c>
      <c r="D57" s="197" t="s">
        <v>662</v>
      </c>
      <c r="E57" s="184">
        <v>40000000</v>
      </c>
      <c r="F57" s="185" t="s">
        <v>663</v>
      </c>
      <c r="G57" s="183">
        <v>40000000</v>
      </c>
      <c r="H57" s="183">
        <v>39260169</v>
      </c>
      <c r="I57" s="11" t="s">
        <v>806</v>
      </c>
      <c r="J57" s="185"/>
      <c r="K57" s="185" t="s">
        <v>652</v>
      </c>
      <c r="L57" s="185" t="s">
        <v>652</v>
      </c>
      <c r="M57" s="185" t="s">
        <v>667</v>
      </c>
      <c r="N57" s="186" t="s">
        <v>653</v>
      </c>
      <c r="O57" s="186" t="s">
        <v>807</v>
      </c>
      <c r="P57" s="198">
        <v>1</v>
      </c>
      <c r="Q57" s="199" t="s">
        <v>655</v>
      </c>
    </row>
    <row r="58" spans="1:17" ht="53.25" customHeight="1">
      <c r="A58" s="185">
        <v>50</v>
      </c>
      <c r="B58" s="185">
        <v>2022</v>
      </c>
      <c r="C58" s="205" t="s">
        <v>808</v>
      </c>
      <c r="D58" s="197" t="s">
        <v>647</v>
      </c>
      <c r="E58" s="184">
        <v>25000000</v>
      </c>
      <c r="F58" s="185" t="s">
        <v>663</v>
      </c>
      <c r="G58" s="183">
        <v>25000000</v>
      </c>
      <c r="H58" s="183">
        <v>23892750</v>
      </c>
      <c r="I58" s="11" t="s">
        <v>809</v>
      </c>
      <c r="J58" s="185"/>
      <c r="K58" s="185" t="s">
        <v>652</v>
      </c>
      <c r="L58" s="185" t="s">
        <v>652</v>
      </c>
      <c r="M58" s="185" t="s">
        <v>667</v>
      </c>
      <c r="N58" s="186" t="s">
        <v>653</v>
      </c>
      <c r="O58" s="186" t="s">
        <v>768</v>
      </c>
      <c r="P58" s="198">
        <v>1</v>
      </c>
      <c r="Q58" s="199" t="s">
        <v>655</v>
      </c>
    </row>
    <row r="59" spans="1:17" ht="53.25" customHeight="1">
      <c r="A59" s="185">
        <v>51</v>
      </c>
      <c r="B59" s="185">
        <v>2022</v>
      </c>
      <c r="C59" s="205" t="s">
        <v>810</v>
      </c>
      <c r="D59" s="197" t="s">
        <v>647</v>
      </c>
      <c r="E59" s="184">
        <v>100000000</v>
      </c>
      <c r="F59" s="185" t="s">
        <v>663</v>
      </c>
      <c r="G59" s="183">
        <v>100000000</v>
      </c>
      <c r="H59" s="183">
        <v>98840505</v>
      </c>
      <c r="I59" s="11" t="s">
        <v>811</v>
      </c>
      <c r="J59" s="185"/>
      <c r="K59" s="185" t="s">
        <v>652</v>
      </c>
      <c r="L59" s="185" t="s">
        <v>652</v>
      </c>
      <c r="M59" s="185" t="s">
        <v>667</v>
      </c>
      <c r="N59" s="186" t="s">
        <v>653</v>
      </c>
      <c r="O59" s="186" t="s">
        <v>739</v>
      </c>
      <c r="P59" s="198">
        <v>1</v>
      </c>
      <c r="Q59" s="199" t="s">
        <v>655</v>
      </c>
    </row>
    <row r="60" spans="1:17" ht="53.25" customHeight="1">
      <c r="A60" s="185">
        <v>52</v>
      </c>
      <c r="B60" s="185">
        <v>2022</v>
      </c>
      <c r="C60" s="205" t="s">
        <v>812</v>
      </c>
      <c r="D60" s="197" t="s">
        <v>647</v>
      </c>
      <c r="E60" s="184">
        <v>35000000</v>
      </c>
      <c r="F60" s="185" t="s">
        <v>663</v>
      </c>
      <c r="G60" s="183">
        <v>350000000</v>
      </c>
      <c r="H60" s="183">
        <v>33406532</v>
      </c>
      <c r="I60" s="11" t="s">
        <v>813</v>
      </c>
      <c r="J60" s="185"/>
      <c r="K60" s="185" t="s">
        <v>652</v>
      </c>
      <c r="L60" s="185" t="s">
        <v>652</v>
      </c>
      <c r="M60" s="185" t="s">
        <v>667</v>
      </c>
      <c r="N60" s="186" t="s">
        <v>653</v>
      </c>
      <c r="O60" s="186" t="s">
        <v>801</v>
      </c>
      <c r="P60" s="198">
        <v>1</v>
      </c>
      <c r="Q60" s="199" t="s">
        <v>655</v>
      </c>
    </row>
    <row r="61" spans="1:17" ht="15.75" customHeight="1">
      <c r="A61" s="288" t="s">
        <v>814</v>
      </c>
      <c r="B61" s="289"/>
      <c r="C61" s="290"/>
      <c r="D61" s="197"/>
      <c r="E61" s="184"/>
      <c r="F61" s="185"/>
      <c r="G61" s="184"/>
      <c r="H61" s="183"/>
      <c r="I61" s="11"/>
      <c r="J61" s="185"/>
      <c r="K61" s="7"/>
      <c r="L61" s="7"/>
      <c r="M61" s="7"/>
      <c r="N61" s="186"/>
      <c r="O61" s="186"/>
      <c r="P61" s="198"/>
      <c r="Q61" s="199"/>
    </row>
    <row r="62" spans="1:17" ht="31.5">
      <c r="A62" s="185">
        <v>53</v>
      </c>
      <c r="B62" s="192">
        <v>2022</v>
      </c>
      <c r="C62" s="196" t="s">
        <v>815</v>
      </c>
      <c r="D62" s="197" t="s">
        <v>816</v>
      </c>
      <c r="E62" s="183">
        <v>117895000</v>
      </c>
      <c r="F62" s="185" t="s">
        <v>648</v>
      </c>
      <c r="G62" s="183">
        <v>117895000</v>
      </c>
      <c r="H62" s="183">
        <v>116043527</v>
      </c>
      <c r="I62" s="11" t="s">
        <v>817</v>
      </c>
      <c r="J62" s="185" t="s">
        <v>650</v>
      </c>
      <c r="K62" s="185" t="s">
        <v>665</v>
      </c>
      <c r="L62" s="185" t="s">
        <v>665</v>
      </c>
      <c r="M62" s="185" t="s">
        <v>746</v>
      </c>
      <c r="N62" s="186" t="s">
        <v>28</v>
      </c>
      <c r="O62" s="186" t="s">
        <v>818</v>
      </c>
      <c r="P62" s="198">
        <v>1</v>
      </c>
      <c r="Q62" s="199" t="s">
        <v>655</v>
      </c>
    </row>
    <row r="63" spans="1:17" ht="31.5">
      <c r="A63" s="185">
        <v>54</v>
      </c>
      <c r="B63" s="192">
        <v>2022</v>
      </c>
      <c r="C63" s="196" t="s">
        <v>819</v>
      </c>
      <c r="D63" s="197" t="s">
        <v>820</v>
      </c>
      <c r="E63" s="183">
        <v>30003000</v>
      </c>
      <c r="F63" s="185" t="s">
        <v>648</v>
      </c>
      <c r="G63" s="183">
        <v>30003000</v>
      </c>
      <c r="H63" s="187">
        <v>29017740</v>
      </c>
      <c r="I63" s="11" t="s">
        <v>821</v>
      </c>
      <c r="J63" s="185" t="s">
        <v>694</v>
      </c>
      <c r="K63" s="185" t="s">
        <v>694</v>
      </c>
      <c r="L63" s="7" t="s">
        <v>694</v>
      </c>
      <c r="M63" s="7" t="s">
        <v>652</v>
      </c>
      <c r="N63" s="186" t="s">
        <v>28</v>
      </c>
      <c r="O63" s="186" t="s">
        <v>822</v>
      </c>
      <c r="P63" s="198">
        <v>1</v>
      </c>
      <c r="Q63" s="199" t="s">
        <v>655</v>
      </c>
    </row>
    <row r="64" spans="1:17" ht="31.5">
      <c r="A64" s="185">
        <v>55</v>
      </c>
      <c r="B64" s="192">
        <v>2022</v>
      </c>
      <c r="C64" s="196" t="s">
        <v>823</v>
      </c>
      <c r="D64" s="197" t="s">
        <v>816</v>
      </c>
      <c r="E64" s="183">
        <v>200000000</v>
      </c>
      <c r="F64" s="185" t="s">
        <v>648</v>
      </c>
      <c r="G64" s="183">
        <v>200000000</v>
      </c>
      <c r="H64" s="187">
        <v>198974140</v>
      </c>
      <c r="I64" s="11" t="s">
        <v>824</v>
      </c>
      <c r="J64" s="185" t="s">
        <v>694</v>
      </c>
      <c r="K64" s="185" t="s">
        <v>694</v>
      </c>
      <c r="L64" s="185" t="s">
        <v>694</v>
      </c>
      <c r="M64" s="7" t="s">
        <v>709</v>
      </c>
      <c r="N64" s="186" t="s">
        <v>28</v>
      </c>
      <c r="O64" s="186" t="s">
        <v>825</v>
      </c>
      <c r="P64" s="198">
        <v>1</v>
      </c>
      <c r="Q64" s="199" t="s">
        <v>655</v>
      </c>
    </row>
    <row r="65" spans="1:17" ht="57.75" customHeight="1">
      <c r="A65" s="185">
        <v>56</v>
      </c>
      <c r="B65" s="192">
        <v>2022</v>
      </c>
      <c r="C65" s="196" t="s">
        <v>826</v>
      </c>
      <c r="D65" s="197" t="s">
        <v>827</v>
      </c>
      <c r="E65" s="183">
        <v>71000000</v>
      </c>
      <c r="F65" s="185" t="s">
        <v>648</v>
      </c>
      <c r="G65" s="183">
        <v>71000000</v>
      </c>
      <c r="H65" s="187">
        <v>69957750</v>
      </c>
      <c r="I65" s="11" t="s">
        <v>828</v>
      </c>
      <c r="J65" s="185" t="s">
        <v>694</v>
      </c>
      <c r="K65" s="185" t="s">
        <v>694</v>
      </c>
      <c r="L65" s="185" t="s">
        <v>694</v>
      </c>
      <c r="M65" s="7" t="s">
        <v>671</v>
      </c>
      <c r="N65" s="186" t="s">
        <v>28</v>
      </c>
      <c r="O65" s="186" t="s">
        <v>829</v>
      </c>
      <c r="P65" s="198">
        <v>1</v>
      </c>
      <c r="Q65" s="199" t="s">
        <v>655</v>
      </c>
    </row>
    <row r="66" spans="1:17" ht="31.5">
      <c r="A66" s="185">
        <v>57</v>
      </c>
      <c r="B66" s="192">
        <v>2022</v>
      </c>
      <c r="C66" s="196" t="s">
        <v>830</v>
      </c>
      <c r="D66" s="197" t="s">
        <v>647</v>
      </c>
      <c r="E66" s="183">
        <v>175446000</v>
      </c>
      <c r="F66" s="185" t="s">
        <v>648</v>
      </c>
      <c r="G66" s="183">
        <v>175446000</v>
      </c>
      <c r="H66" s="187">
        <v>175246537</v>
      </c>
      <c r="I66" s="11" t="s">
        <v>831</v>
      </c>
      <c r="J66" s="185" t="s">
        <v>694</v>
      </c>
      <c r="K66" s="7" t="s">
        <v>671</v>
      </c>
      <c r="L66" s="7" t="s">
        <v>671</v>
      </c>
      <c r="M66" s="7" t="s">
        <v>709</v>
      </c>
      <c r="N66" s="186" t="s">
        <v>28</v>
      </c>
      <c r="O66" s="186" t="s">
        <v>832</v>
      </c>
      <c r="P66" s="198">
        <v>1</v>
      </c>
      <c r="Q66" s="199" t="s">
        <v>655</v>
      </c>
    </row>
    <row r="67" spans="1:17" ht="31.5">
      <c r="A67" s="185">
        <v>58</v>
      </c>
      <c r="B67" s="192">
        <v>2022</v>
      </c>
      <c r="C67" s="196" t="s">
        <v>833</v>
      </c>
      <c r="D67" s="197"/>
      <c r="E67" s="183" t="e">
        <f>SUM(#REF!+#REF!)</f>
        <v>#REF!</v>
      </c>
      <c r="F67" s="128" t="s">
        <v>648</v>
      </c>
      <c r="G67" s="183" t="e">
        <f>SUM(#REF!+#REF!)</f>
        <v>#REF!</v>
      </c>
      <c r="H67" s="187">
        <v>102157740</v>
      </c>
      <c r="I67" s="11" t="s">
        <v>834</v>
      </c>
      <c r="J67" s="185" t="s">
        <v>666</v>
      </c>
      <c r="K67" s="7" t="s">
        <v>666</v>
      </c>
      <c r="L67" s="7" t="s">
        <v>666</v>
      </c>
      <c r="M67" s="7" t="s">
        <v>709</v>
      </c>
      <c r="N67" s="186" t="s">
        <v>28</v>
      </c>
      <c r="O67" s="186" t="s">
        <v>835</v>
      </c>
      <c r="P67" s="198">
        <v>1</v>
      </c>
      <c r="Q67" s="199" t="s">
        <v>655</v>
      </c>
    </row>
    <row r="68" spans="1:17" ht="31.5">
      <c r="A68" s="185">
        <v>59</v>
      </c>
      <c r="B68" s="192">
        <v>2022</v>
      </c>
      <c r="C68" s="196" t="s">
        <v>836</v>
      </c>
      <c r="D68" s="197" t="s">
        <v>315</v>
      </c>
      <c r="E68" s="183">
        <v>200000000</v>
      </c>
      <c r="F68" s="185" t="s">
        <v>648</v>
      </c>
      <c r="G68" s="183">
        <v>200000000</v>
      </c>
      <c r="H68" s="187">
        <v>143542980</v>
      </c>
      <c r="I68" s="11" t="s">
        <v>837</v>
      </c>
      <c r="J68" s="185" t="s">
        <v>709</v>
      </c>
      <c r="K68" s="7" t="s">
        <v>709</v>
      </c>
      <c r="L68" s="7" t="s">
        <v>709</v>
      </c>
      <c r="M68" s="7" t="s">
        <v>652</v>
      </c>
      <c r="N68" s="186" t="s">
        <v>28</v>
      </c>
      <c r="O68" s="186" t="s">
        <v>838</v>
      </c>
      <c r="P68" s="198">
        <v>1</v>
      </c>
      <c r="Q68" s="199" t="s">
        <v>655</v>
      </c>
    </row>
    <row r="69" spans="1:17" ht="31.5">
      <c r="A69" s="185">
        <v>60</v>
      </c>
      <c r="B69" s="192">
        <v>2022</v>
      </c>
      <c r="C69" s="196" t="s">
        <v>839</v>
      </c>
      <c r="D69" s="197" t="s">
        <v>816</v>
      </c>
      <c r="E69" s="183">
        <v>49000000</v>
      </c>
      <c r="F69" s="128" t="s">
        <v>648</v>
      </c>
      <c r="G69" s="183">
        <v>49000000</v>
      </c>
      <c r="H69" s="187">
        <v>47296878</v>
      </c>
      <c r="I69" s="11" t="s">
        <v>840</v>
      </c>
      <c r="J69" s="185" t="s">
        <v>709</v>
      </c>
      <c r="K69" s="7" t="s">
        <v>709</v>
      </c>
      <c r="L69" s="7" t="s">
        <v>709</v>
      </c>
      <c r="M69" s="7" t="s">
        <v>652</v>
      </c>
      <c r="N69" s="186" t="s">
        <v>28</v>
      </c>
      <c r="O69" s="186" t="s">
        <v>838</v>
      </c>
      <c r="P69" s="198">
        <v>1</v>
      </c>
      <c r="Q69" s="199" t="s">
        <v>655</v>
      </c>
    </row>
    <row r="70" spans="1:17" ht="31.5">
      <c r="A70" s="185">
        <v>61</v>
      </c>
      <c r="B70" s="192">
        <v>2022</v>
      </c>
      <c r="C70" s="196" t="s">
        <v>841</v>
      </c>
      <c r="D70" s="197" t="s">
        <v>487</v>
      </c>
      <c r="E70" s="183">
        <v>103867000</v>
      </c>
      <c r="F70" s="185" t="s">
        <v>648</v>
      </c>
      <c r="G70" s="183">
        <v>103867000</v>
      </c>
      <c r="H70" s="208">
        <v>102986744</v>
      </c>
      <c r="I70" s="11" t="s">
        <v>842</v>
      </c>
      <c r="J70" s="185" t="s">
        <v>709</v>
      </c>
      <c r="K70" s="7" t="s">
        <v>843</v>
      </c>
      <c r="L70" s="7" t="s">
        <v>709</v>
      </c>
      <c r="M70" s="7" t="s">
        <v>652</v>
      </c>
      <c r="N70" s="186" t="s">
        <v>28</v>
      </c>
      <c r="O70" s="186" t="s">
        <v>825</v>
      </c>
      <c r="P70" s="198">
        <v>1</v>
      </c>
      <c r="Q70" s="199" t="s">
        <v>655</v>
      </c>
    </row>
    <row r="71" spans="1:17" ht="31.5">
      <c r="A71" s="185">
        <v>62</v>
      </c>
      <c r="B71" s="192">
        <v>2022</v>
      </c>
      <c r="C71" s="196" t="s">
        <v>844</v>
      </c>
      <c r="D71" s="197" t="s">
        <v>845</v>
      </c>
      <c r="E71" s="183">
        <v>83000000</v>
      </c>
      <c r="F71" s="185" t="s">
        <v>648</v>
      </c>
      <c r="G71" s="183">
        <v>83000000</v>
      </c>
      <c r="H71" s="208">
        <v>81832014</v>
      </c>
      <c r="I71" s="11" t="s">
        <v>846</v>
      </c>
      <c r="J71" s="185" t="s">
        <v>709</v>
      </c>
      <c r="K71" s="7" t="s">
        <v>709</v>
      </c>
      <c r="L71" s="7" t="s">
        <v>709</v>
      </c>
      <c r="M71" s="7" t="s">
        <v>652</v>
      </c>
      <c r="N71" s="186" t="s">
        <v>28</v>
      </c>
      <c r="O71" s="186" t="s">
        <v>822</v>
      </c>
      <c r="P71" s="198">
        <v>1</v>
      </c>
      <c r="Q71" s="199" t="s">
        <v>655</v>
      </c>
    </row>
    <row r="72" spans="1:17" ht="31.5">
      <c r="A72" s="185">
        <v>63</v>
      </c>
      <c r="B72" s="192">
        <v>2022</v>
      </c>
      <c r="C72" s="196" t="s">
        <v>847</v>
      </c>
      <c r="D72" s="197" t="s">
        <v>315</v>
      </c>
      <c r="E72" s="183">
        <v>200000000</v>
      </c>
      <c r="F72" s="185" t="s">
        <v>648</v>
      </c>
      <c r="G72" s="183">
        <v>200000000</v>
      </c>
      <c r="H72" s="208">
        <v>196462240</v>
      </c>
      <c r="I72" s="11" t="s">
        <v>848</v>
      </c>
      <c r="J72" s="185" t="s">
        <v>652</v>
      </c>
      <c r="K72" s="7" t="s">
        <v>652</v>
      </c>
      <c r="L72" s="7" t="s">
        <v>652</v>
      </c>
      <c r="M72" s="7"/>
      <c r="N72" s="186" t="s">
        <v>849</v>
      </c>
      <c r="O72" s="186" t="s">
        <v>850</v>
      </c>
      <c r="P72" s="198">
        <v>1</v>
      </c>
      <c r="Q72" s="199" t="s">
        <v>655</v>
      </c>
    </row>
    <row r="73" spans="1:17" ht="31.5">
      <c r="A73" s="185">
        <v>64</v>
      </c>
      <c r="B73" s="192">
        <v>2022</v>
      </c>
      <c r="C73" s="196" t="s">
        <v>851</v>
      </c>
      <c r="D73" s="197" t="s">
        <v>315</v>
      </c>
      <c r="E73" s="183">
        <v>180000000</v>
      </c>
      <c r="F73" s="185" t="s">
        <v>648</v>
      </c>
      <c r="G73" s="183">
        <v>180000000</v>
      </c>
      <c r="H73" s="208">
        <v>177986624</v>
      </c>
      <c r="I73" s="11" t="s">
        <v>852</v>
      </c>
      <c r="J73" s="185" t="s">
        <v>652</v>
      </c>
      <c r="K73" s="7" t="s">
        <v>652</v>
      </c>
      <c r="L73" s="7" t="s">
        <v>652</v>
      </c>
      <c r="M73" s="7"/>
      <c r="N73" s="186" t="s">
        <v>849</v>
      </c>
      <c r="O73" s="186" t="s">
        <v>825</v>
      </c>
      <c r="P73" s="198">
        <v>1</v>
      </c>
      <c r="Q73" s="199" t="s">
        <v>655</v>
      </c>
    </row>
    <row r="74" spans="1:17" ht="31.5">
      <c r="A74" s="185">
        <v>65</v>
      </c>
      <c r="B74" s="192">
        <v>2022</v>
      </c>
      <c r="C74" s="196" t="s">
        <v>853</v>
      </c>
      <c r="D74" s="197" t="s">
        <v>647</v>
      </c>
      <c r="E74" s="183">
        <v>198124436</v>
      </c>
      <c r="F74" s="185" t="s">
        <v>648</v>
      </c>
      <c r="G74" s="183">
        <v>198124436</v>
      </c>
      <c r="H74" s="208">
        <v>196807551</v>
      </c>
      <c r="I74" s="11" t="s">
        <v>854</v>
      </c>
      <c r="J74" s="185" t="s">
        <v>652</v>
      </c>
      <c r="K74" s="7" t="s">
        <v>652</v>
      </c>
      <c r="L74" s="7" t="s">
        <v>652</v>
      </c>
      <c r="M74" s="7"/>
      <c r="N74" s="186" t="s">
        <v>849</v>
      </c>
      <c r="O74" s="186" t="s">
        <v>838</v>
      </c>
      <c r="P74" s="198">
        <v>1</v>
      </c>
      <c r="Q74" s="199" t="s">
        <v>655</v>
      </c>
    </row>
    <row r="75" spans="1:17" ht="31.5">
      <c r="A75" s="185">
        <v>66</v>
      </c>
      <c r="B75" s="192">
        <v>2022</v>
      </c>
      <c r="C75" s="196" t="s">
        <v>855</v>
      </c>
      <c r="D75" s="197" t="s">
        <v>321</v>
      </c>
      <c r="E75" s="183">
        <v>81651473</v>
      </c>
      <c r="F75" s="185" t="s">
        <v>648</v>
      </c>
      <c r="G75" s="183">
        <v>81651473</v>
      </c>
      <c r="H75" s="208">
        <v>78151014</v>
      </c>
      <c r="I75" s="11" t="s">
        <v>856</v>
      </c>
      <c r="J75" s="185" t="s">
        <v>652</v>
      </c>
      <c r="K75" s="7" t="s">
        <v>652</v>
      </c>
      <c r="L75" s="7" t="s">
        <v>652</v>
      </c>
      <c r="M75" s="7"/>
      <c r="N75" s="186" t="s">
        <v>849</v>
      </c>
      <c r="O75" s="186" t="s">
        <v>822</v>
      </c>
      <c r="P75" s="198">
        <v>1</v>
      </c>
      <c r="Q75" s="199" t="s">
        <v>655</v>
      </c>
    </row>
    <row r="76" spans="1:17" ht="31.5">
      <c r="A76" s="185">
        <v>67</v>
      </c>
      <c r="B76" s="192">
        <v>2022</v>
      </c>
      <c r="C76" s="196" t="s">
        <v>857</v>
      </c>
      <c r="D76" s="197" t="s">
        <v>321</v>
      </c>
      <c r="E76" s="183">
        <v>200000000</v>
      </c>
      <c r="F76" s="185" t="s">
        <v>648</v>
      </c>
      <c r="G76" s="183">
        <v>200000000</v>
      </c>
      <c r="H76" s="208">
        <v>197397003</v>
      </c>
      <c r="I76" s="11" t="s">
        <v>858</v>
      </c>
      <c r="J76" s="185" t="s">
        <v>652</v>
      </c>
      <c r="K76" s="7" t="s">
        <v>652</v>
      </c>
      <c r="L76" s="7" t="s">
        <v>652</v>
      </c>
      <c r="M76" s="7"/>
      <c r="N76" s="186" t="s">
        <v>849</v>
      </c>
      <c r="O76" s="186" t="s">
        <v>859</v>
      </c>
      <c r="P76" s="198">
        <v>1</v>
      </c>
      <c r="Q76" s="199" t="s">
        <v>655</v>
      </c>
    </row>
    <row r="77" spans="1:17" ht="31.5">
      <c r="A77" s="185">
        <v>68</v>
      </c>
      <c r="B77" s="192">
        <v>2022</v>
      </c>
      <c r="C77" s="196" t="s">
        <v>860</v>
      </c>
      <c r="D77" s="197" t="s">
        <v>820</v>
      </c>
      <c r="E77" s="183">
        <v>98969786</v>
      </c>
      <c r="F77" s="185" t="s">
        <v>648</v>
      </c>
      <c r="G77" s="183">
        <v>98969786</v>
      </c>
      <c r="H77" s="208">
        <v>95958884</v>
      </c>
      <c r="I77" s="11" t="s">
        <v>861</v>
      </c>
      <c r="J77" s="185" t="s">
        <v>652</v>
      </c>
      <c r="K77" s="7" t="s">
        <v>652</v>
      </c>
      <c r="L77" s="7" t="s">
        <v>652</v>
      </c>
      <c r="M77" s="7" t="s">
        <v>667</v>
      </c>
      <c r="N77" s="186" t="s">
        <v>653</v>
      </c>
      <c r="O77" s="186" t="s">
        <v>850</v>
      </c>
      <c r="P77" s="198">
        <v>1</v>
      </c>
      <c r="Q77" s="199" t="s">
        <v>655</v>
      </c>
    </row>
    <row r="78" spans="1:17">
      <c r="A78" s="185">
        <v>69</v>
      </c>
      <c r="B78" s="192">
        <v>2022</v>
      </c>
      <c r="C78" s="196" t="s">
        <v>862</v>
      </c>
      <c r="D78" s="197" t="s">
        <v>321</v>
      </c>
      <c r="E78" s="183">
        <v>57000000</v>
      </c>
      <c r="F78" s="185" t="s">
        <v>648</v>
      </c>
      <c r="G78" s="183">
        <v>57000000</v>
      </c>
      <c r="H78" s="208">
        <v>55540382</v>
      </c>
      <c r="I78" s="11" t="s">
        <v>863</v>
      </c>
      <c r="J78" s="185" t="s">
        <v>771</v>
      </c>
      <c r="K78" s="7" t="s">
        <v>771</v>
      </c>
      <c r="L78" s="7" t="s">
        <v>771</v>
      </c>
      <c r="M78" s="7"/>
      <c r="N78" s="186" t="s">
        <v>849</v>
      </c>
      <c r="O78" s="186" t="s">
        <v>825</v>
      </c>
      <c r="P78" s="198">
        <v>1</v>
      </c>
      <c r="Q78" s="199" t="s">
        <v>655</v>
      </c>
    </row>
    <row r="79" spans="1:17" ht="31.5">
      <c r="A79" s="185">
        <v>70</v>
      </c>
      <c r="B79" s="192">
        <v>2022</v>
      </c>
      <c r="C79" s="196" t="s">
        <v>864</v>
      </c>
      <c r="D79" s="197" t="s">
        <v>321</v>
      </c>
      <c r="E79" s="183">
        <v>13000000</v>
      </c>
      <c r="F79" s="185" t="s">
        <v>648</v>
      </c>
      <c r="G79" s="183">
        <v>13000000</v>
      </c>
      <c r="H79" s="208">
        <v>12150060</v>
      </c>
      <c r="I79" s="11" t="s">
        <v>865</v>
      </c>
      <c r="J79" s="185" t="s">
        <v>771</v>
      </c>
      <c r="K79" s="7" t="s">
        <v>771</v>
      </c>
      <c r="L79" s="7" t="s">
        <v>771</v>
      </c>
      <c r="M79" s="7"/>
      <c r="N79" s="186" t="s">
        <v>849</v>
      </c>
      <c r="O79" s="186" t="s">
        <v>866</v>
      </c>
      <c r="P79" s="198">
        <v>1</v>
      </c>
      <c r="Q79" s="199" t="s">
        <v>655</v>
      </c>
    </row>
    <row r="80" spans="1:17" ht="31.5">
      <c r="A80" s="185">
        <v>71</v>
      </c>
      <c r="B80" s="192">
        <v>2022</v>
      </c>
      <c r="C80" s="196" t="s">
        <v>867</v>
      </c>
      <c r="D80" s="197" t="s">
        <v>647</v>
      </c>
      <c r="E80" s="183">
        <v>152000000</v>
      </c>
      <c r="F80" s="185" t="s">
        <v>648</v>
      </c>
      <c r="G80" s="183">
        <v>152000000</v>
      </c>
      <c r="H80" s="208">
        <v>148595534</v>
      </c>
      <c r="I80" s="11" t="s">
        <v>868</v>
      </c>
      <c r="J80" s="185" t="s">
        <v>771</v>
      </c>
      <c r="K80" s="7" t="s">
        <v>771</v>
      </c>
      <c r="L80" s="7" t="s">
        <v>771</v>
      </c>
      <c r="M80" s="7"/>
      <c r="N80" s="186" t="s">
        <v>849</v>
      </c>
      <c r="O80" s="186" t="s">
        <v>818</v>
      </c>
      <c r="P80" s="198">
        <v>1</v>
      </c>
      <c r="Q80" s="199" t="s">
        <v>655</v>
      </c>
    </row>
    <row r="81" spans="1:17" ht="63">
      <c r="A81" s="185">
        <v>72</v>
      </c>
      <c r="B81" s="192">
        <v>2022</v>
      </c>
      <c r="C81" s="196" t="s">
        <v>869</v>
      </c>
      <c r="D81" s="197"/>
      <c r="E81" s="183">
        <v>161973540</v>
      </c>
      <c r="F81" s="185" t="s">
        <v>648</v>
      </c>
      <c r="G81" s="183">
        <v>161973540</v>
      </c>
      <c r="H81" s="187">
        <v>158663097</v>
      </c>
      <c r="I81" s="11" t="s">
        <v>870</v>
      </c>
      <c r="J81" s="185" t="s">
        <v>771</v>
      </c>
      <c r="K81" s="7" t="s">
        <v>771</v>
      </c>
      <c r="L81" s="7" t="s">
        <v>771</v>
      </c>
      <c r="M81" s="7" t="s">
        <v>667</v>
      </c>
      <c r="N81" s="186" t="s">
        <v>849</v>
      </c>
      <c r="O81" s="186" t="s">
        <v>871</v>
      </c>
      <c r="P81" s="198">
        <v>1</v>
      </c>
      <c r="Q81" s="199" t="s">
        <v>655</v>
      </c>
    </row>
    <row r="82" spans="1:17" ht="31.5">
      <c r="A82" s="185">
        <v>73</v>
      </c>
      <c r="B82" s="192">
        <v>2022</v>
      </c>
      <c r="C82" s="196" t="s">
        <v>872</v>
      </c>
      <c r="D82" s="197" t="s">
        <v>827</v>
      </c>
      <c r="E82" s="183">
        <v>200000000</v>
      </c>
      <c r="F82" s="185" t="s">
        <v>648</v>
      </c>
      <c r="G82" s="183">
        <v>200000000</v>
      </c>
      <c r="H82" s="187">
        <v>192962400</v>
      </c>
      <c r="I82" s="11" t="s">
        <v>873</v>
      </c>
      <c r="J82" s="185" t="s">
        <v>771</v>
      </c>
      <c r="K82" s="7" t="s">
        <v>771</v>
      </c>
      <c r="L82" s="7" t="s">
        <v>771</v>
      </c>
      <c r="M82" s="7" t="s">
        <v>667</v>
      </c>
      <c r="N82" s="186" t="s">
        <v>849</v>
      </c>
      <c r="O82" s="186" t="s">
        <v>874</v>
      </c>
      <c r="P82" s="198">
        <v>1</v>
      </c>
      <c r="Q82" s="199" t="s">
        <v>655</v>
      </c>
    </row>
    <row r="83" spans="1:17" ht="33.75" customHeight="1">
      <c r="A83" s="185">
        <v>74</v>
      </c>
      <c r="B83" s="192">
        <v>2022</v>
      </c>
      <c r="C83" s="196" t="s">
        <v>875</v>
      </c>
      <c r="D83" s="197" t="s">
        <v>647</v>
      </c>
      <c r="E83" s="183">
        <v>200000000</v>
      </c>
      <c r="F83" s="185" t="s">
        <v>648</v>
      </c>
      <c r="G83" s="183">
        <v>200000000</v>
      </c>
      <c r="H83" s="187">
        <v>181388688</v>
      </c>
      <c r="I83" s="11" t="s">
        <v>876</v>
      </c>
      <c r="J83" s="185" t="s">
        <v>771</v>
      </c>
      <c r="K83" s="7" t="s">
        <v>771</v>
      </c>
      <c r="L83" s="7" t="s">
        <v>771</v>
      </c>
      <c r="M83" s="7" t="s">
        <v>667</v>
      </c>
      <c r="N83" s="186" t="s">
        <v>849</v>
      </c>
      <c r="O83" s="186" t="s">
        <v>877</v>
      </c>
      <c r="P83" s="198">
        <v>1</v>
      </c>
      <c r="Q83" s="199" t="s">
        <v>655</v>
      </c>
    </row>
    <row r="84" spans="1:17" ht="33.75" customHeight="1">
      <c r="A84" s="185">
        <v>75</v>
      </c>
      <c r="B84" s="192">
        <v>2022</v>
      </c>
      <c r="C84" s="196" t="s">
        <v>878</v>
      </c>
      <c r="D84" s="197" t="s">
        <v>816</v>
      </c>
      <c r="E84" s="183">
        <v>50000000</v>
      </c>
      <c r="F84" s="185" t="s">
        <v>648</v>
      </c>
      <c r="G84" s="183">
        <v>50000000</v>
      </c>
      <c r="H84" s="187">
        <v>49488890</v>
      </c>
      <c r="I84" s="11" t="s">
        <v>879</v>
      </c>
      <c r="J84" s="185" t="s">
        <v>771</v>
      </c>
      <c r="K84" s="7" t="s">
        <v>771</v>
      </c>
      <c r="L84" s="7" t="s">
        <v>771</v>
      </c>
      <c r="M84" s="7"/>
      <c r="N84" s="186" t="s">
        <v>849</v>
      </c>
      <c r="O84" s="186" t="s">
        <v>822</v>
      </c>
      <c r="P84" s="198">
        <v>1</v>
      </c>
      <c r="Q84" s="199" t="s">
        <v>655</v>
      </c>
    </row>
    <row r="85" spans="1:17" ht="33.75" customHeight="1">
      <c r="A85" s="185">
        <v>76</v>
      </c>
      <c r="B85" s="192">
        <v>2022</v>
      </c>
      <c r="C85" s="196" t="s">
        <v>880</v>
      </c>
      <c r="D85" s="197" t="s">
        <v>321</v>
      </c>
      <c r="E85" s="183">
        <v>99991650</v>
      </c>
      <c r="F85" s="185" t="s">
        <v>648</v>
      </c>
      <c r="G85" s="183">
        <v>99991650</v>
      </c>
      <c r="H85" s="187">
        <v>97829184</v>
      </c>
      <c r="I85" s="11" t="s">
        <v>881</v>
      </c>
      <c r="J85" s="185" t="s">
        <v>771</v>
      </c>
      <c r="K85" s="7" t="s">
        <v>771</v>
      </c>
      <c r="L85" s="7" t="s">
        <v>771</v>
      </c>
      <c r="M85" s="7"/>
      <c r="N85" s="186" t="s">
        <v>849</v>
      </c>
      <c r="O85" s="186" t="s">
        <v>882</v>
      </c>
      <c r="P85" s="198">
        <v>1</v>
      </c>
      <c r="Q85" s="199" t="s">
        <v>655</v>
      </c>
    </row>
    <row r="86" spans="1:17" ht="33.75" customHeight="1">
      <c r="A86" s="185">
        <v>77</v>
      </c>
      <c r="B86" s="192">
        <v>2022</v>
      </c>
      <c r="C86" s="196" t="s">
        <v>883</v>
      </c>
      <c r="D86" s="197"/>
      <c r="E86" s="183">
        <v>180000000</v>
      </c>
      <c r="F86" s="185" t="s">
        <v>648</v>
      </c>
      <c r="G86" s="183">
        <v>180000000</v>
      </c>
      <c r="H86" s="208">
        <v>166944999</v>
      </c>
      <c r="I86" s="11" t="s">
        <v>884</v>
      </c>
      <c r="J86" s="185" t="s">
        <v>771</v>
      </c>
      <c r="K86" s="7" t="s">
        <v>771</v>
      </c>
      <c r="L86" s="7" t="s">
        <v>771</v>
      </c>
      <c r="M86" s="7" t="s">
        <v>667</v>
      </c>
      <c r="N86" s="186" t="s">
        <v>849</v>
      </c>
      <c r="O86" s="186" t="s">
        <v>885</v>
      </c>
      <c r="P86" s="198">
        <v>1</v>
      </c>
      <c r="Q86" s="199" t="s">
        <v>655</v>
      </c>
    </row>
    <row r="87" spans="1:17" ht="33.75" customHeight="1">
      <c r="A87" s="185">
        <v>77</v>
      </c>
      <c r="B87" s="192">
        <v>2022</v>
      </c>
      <c r="C87" s="196" t="s">
        <v>886</v>
      </c>
      <c r="D87" s="197" t="s">
        <v>321</v>
      </c>
      <c r="E87" s="183">
        <v>48000000</v>
      </c>
      <c r="F87" s="185" t="s">
        <v>648</v>
      </c>
      <c r="G87" s="183"/>
      <c r="H87" s="208">
        <v>44348101</v>
      </c>
      <c r="I87" s="11" t="s">
        <v>887</v>
      </c>
      <c r="J87" s="185" t="s">
        <v>888</v>
      </c>
      <c r="K87" s="7" t="s">
        <v>888</v>
      </c>
      <c r="L87" s="7" t="s">
        <v>888</v>
      </c>
      <c r="M87" s="7" t="s">
        <v>667</v>
      </c>
      <c r="N87" s="186" t="s">
        <v>28</v>
      </c>
      <c r="O87" s="186" t="s">
        <v>874</v>
      </c>
      <c r="P87" s="198">
        <v>1</v>
      </c>
      <c r="Q87" s="199" t="s">
        <v>655</v>
      </c>
    </row>
    <row r="88" spans="1:17">
      <c r="A88" s="185"/>
      <c r="B88" s="192"/>
      <c r="C88" s="196"/>
      <c r="D88" s="197"/>
      <c r="E88" s="183"/>
      <c r="F88" s="185"/>
      <c r="G88" s="183"/>
      <c r="H88" s="208"/>
      <c r="I88" s="11"/>
      <c r="J88" s="185"/>
      <c r="K88" s="7"/>
      <c r="L88" s="7"/>
      <c r="M88" s="7"/>
      <c r="N88" s="186"/>
      <c r="O88" s="186"/>
      <c r="P88" s="198"/>
      <c r="Q88" s="199"/>
    </row>
    <row r="89" spans="1:17" s="74" customFormat="1">
      <c r="A89" s="209"/>
      <c r="B89" s="192"/>
      <c r="C89" s="209"/>
      <c r="D89" s="209"/>
      <c r="E89" s="210"/>
      <c r="F89" s="185"/>
      <c r="G89" s="211">
        <f>SUM(G7:G40)</f>
        <v>274740527090</v>
      </c>
      <c r="H89" s="212">
        <f>SUM(H7:H87)</f>
        <v>216698065555</v>
      </c>
      <c r="I89" s="213"/>
      <c r="J89" s="52"/>
      <c r="K89" s="214" t="s">
        <v>889</v>
      </c>
      <c r="L89" s="215"/>
      <c r="M89" s="215"/>
      <c r="N89" s="216"/>
      <c r="O89" s="216"/>
      <c r="P89" s="52">
        <f>SUM(P7:P88)</f>
        <v>77</v>
      </c>
      <c r="Q89" s="53" t="s">
        <v>655</v>
      </c>
    </row>
  </sheetData>
  <autoFilter ref="A4:R87">
    <filterColumn colId="2"/>
    <filterColumn colId="15" showButton="0"/>
  </autoFilter>
  <mergeCells count="17">
    <mergeCell ref="J3:N3"/>
    <mergeCell ref="P3:Q3"/>
    <mergeCell ref="B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31:C31"/>
    <mergeCell ref="A45:C45"/>
    <mergeCell ref="A61:C61"/>
    <mergeCell ref="P4:Q4"/>
    <mergeCell ref="A6:C6"/>
  </mergeCells>
  <printOptions horizontalCentered="1"/>
  <pageMargins left="1.1023622047244095" right="0.31496062992125984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'5'!_GoBack</vt:lpstr>
      <vt:lpstr>'1'!Print_Area</vt:lpstr>
      <vt:lpstr>'2'!Print_Area</vt:lpstr>
      <vt:lpstr>'3'!Print_Area</vt:lpstr>
      <vt:lpstr>'4'!Print_Area</vt:lpstr>
      <vt:lpstr>'5'!Print_Area</vt:lpstr>
      <vt:lpstr>'4'!Print_Titles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2025-09-17T06:39:59Z</dcterms:created>
  <dcterms:modified xsi:type="dcterms:W3CDTF">2025-09-17T06:51:45Z</dcterms:modified>
</cp:coreProperties>
</file>